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ha\Desktop\running club files\"/>
    </mc:Choice>
  </mc:AlternateContent>
  <xr:revisionPtr revIDLastSave="0" documentId="13_ncr:1_{A7DE71CF-1317-442E-B433-951F30F69064}" xr6:coauthVersionLast="38" xr6:coauthVersionMax="38" xr10:uidLastSave="{00000000-0000-0000-0000-000000000000}"/>
  <bookViews>
    <workbookView xWindow="0" yWindow="0" windowWidth="28800" windowHeight="12210" activeTab="12" xr2:uid="{42C838F7-D832-4715-84E9-61CC22D76790}"/>
  </bookViews>
  <sheets>
    <sheet name="Jan 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-Final" sheetId="12" r:id="rId12"/>
    <sheet name="2018 Total Points" sheetId="14" r:id="rId13"/>
    <sheet name="Summer Track Needs" sheetId="13" r:id="rId14"/>
  </sheets>
  <externalReferences>
    <externalReference r:id="rId15"/>
  </externalReferences>
  <definedNames>
    <definedName name="_xlnm.Print_Area" localSheetId="11">'Dec-Final'!$A$1:$O$65</definedName>
    <definedName name="_xlnm.Print_Area" localSheetId="2">Mar!$A$1:$H$43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4" l="1"/>
  <c r="E12" i="10"/>
  <c r="I21" i="11"/>
  <c r="I20" i="11"/>
  <c r="I19" i="11"/>
  <c r="I18" i="11"/>
  <c r="I17" i="11"/>
  <c r="I12" i="11"/>
  <c r="I11" i="11"/>
  <c r="I10" i="11"/>
  <c r="I9" i="11"/>
  <c r="I8" i="11"/>
  <c r="I6" i="11"/>
  <c r="D20" i="11"/>
  <c r="F20" i="11" s="1"/>
  <c r="D19" i="11"/>
  <c r="F19" i="11" s="1"/>
  <c r="D18" i="11"/>
  <c r="F18" i="11" s="1"/>
  <c r="D17" i="11"/>
  <c r="F17" i="11" s="1"/>
  <c r="D12" i="11"/>
  <c r="F12" i="11" s="1"/>
  <c r="D11" i="11"/>
  <c r="F11" i="11" s="1"/>
  <c r="D10" i="11"/>
  <c r="F10" i="11" s="1"/>
  <c r="D9" i="11"/>
  <c r="F9" i="11" s="1"/>
  <c r="D8" i="11"/>
  <c r="F8" i="11" s="1"/>
  <c r="D6" i="11"/>
  <c r="F6" i="11" s="1"/>
  <c r="N63" i="12" l="1"/>
  <c r="N64" i="12"/>
  <c r="N61" i="12"/>
  <c r="N62" i="12"/>
  <c r="N60" i="12"/>
  <c r="N59" i="12"/>
  <c r="N58" i="12"/>
  <c r="N56" i="12"/>
  <c r="N55" i="12"/>
  <c r="N57" i="12"/>
  <c r="N54" i="12"/>
  <c r="N53" i="12"/>
  <c r="N52" i="12"/>
  <c r="N51" i="12"/>
  <c r="N50" i="12"/>
  <c r="N46" i="12"/>
  <c r="N45" i="12"/>
  <c r="N44" i="12"/>
  <c r="N43" i="12"/>
  <c r="N42" i="12"/>
  <c r="N47" i="12"/>
  <c r="N41" i="12"/>
  <c r="N40" i="12"/>
  <c r="N39" i="12"/>
  <c r="N38" i="12"/>
  <c r="N36" i="12"/>
  <c r="N37" i="12"/>
  <c r="N35" i="12"/>
  <c r="N34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64" i="14"/>
  <c r="N58" i="14"/>
  <c r="N62" i="14"/>
  <c r="N65" i="14"/>
  <c r="N59" i="14"/>
  <c r="N54" i="14"/>
  <c r="N61" i="14"/>
  <c r="N60" i="14"/>
  <c r="N55" i="14"/>
  <c r="N56" i="14"/>
  <c r="N57" i="14"/>
  <c r="N53" i="14"/>
  <c r="N52" i="14"/>
  <c r="N63" i="14"/>
  <c r="N51" i="14"/>
  <c r="N43" i="14"/>
  <c r="N48" i="14"/>
  <c r="N46" i="14"/>
  <c r="N38" i="14"/>
  <c r="N40" i="14"/>
  <c r="N42" i="14"/>
  <c r="N44" i="14"/>
  <c r="N41" i="14"/>
  <c r="N37" i="14"/>
  <c r="N47" i="14"/>
  <c r="N45" i="14"/>
  <c r="N36" i="14"/>
  <c r="N35" i="14"/>
  <c r="N39" i="14"/>
  <c r="N24" i="14"/>
  <c r="N30" i="14"/>
  <c r="N21" i="14"/>
  <c r="N23" i="14"/>
  <c r="N31" i="14"/>
  <c r="N26" i="14"/>
  <c r="N20" i="14"/>
  <c r="N22" i="14"/>
  <c r="N27" i="14"/>
  <c r="N25" i="14"/>
  <c r="N29" i="14"/>
  <c r="N28" i="14"/>
  <c r="N12" i="14"/>
  <c r="N14" i="14"/>
  <c r="N4" i="14"/>
  <c r="N11" i="14"/>
  <c r="N16" i="14"/>
  <c r="N10" i="14"/>
  <c r="N17" i="14"/>
  <c r="N5" i="14"/>
  <c r="N9" i="14"/>
  <c r="N7" i="14"/>
  <c r="N13" i="14"/>
  <c r="N8" i="14"/>
  <c r="N6" i="14"/>
  <c r="G31" i="7"/>
  <c r="G30" i="7"/>
  <c r="G32" i="7"/>
  <c r="G33" i="7"/>
  <c r="G23" i="7"/>
  <c r="G22" i="7"/>
  <c r="G24" i="7"/>
  <c r="G14" i="7"/>
  <c r="G13" i="7"/>
  <c r="G12" i="7"/>
  <c r="G6" i="7"/>
  <c r="G11" i="7"/>
  <c r="G10" i="7"/>
  <c r="G4" i="7"/>
  <c r="G5" i="7"/>
  <c r="J5" i="6"/>
  <c r="J8" i="6"/>
  <c r="J9" i="6"/>
  <c r="J10" i="6"/>
  <c r="J6" i="6"/>
  <c r="J11" i="6"/>
  <c r="J12" i="6"/>
  <c r="J13" i="6"/>
  <c r="J16" i="6"/>
  <c r="J17" i="6"/>
  <c r="J18" i="6"/>
  <c r="J21" i="6"/>
  <c r="J22" i="6"/>
  <c r="J23" i="6"/>
  <c r="J24" i="6"/>
  <c r="E29" i="10"/>
  <c r="E28" i="10"/>
  <c r="E25" i="10"/>
  <c r="E24" i="10"/>
  <c r="E23" i="10"/>
  <c r="E22" i="10"/>
  <c r="E21" i="10"/>
  <c r="E20" i="10"/>
  <c r="E19" i="10"/>
  <c r="E17" i="10"/>
  <c r="E16" i="10"/>
  <c r="E13" i="10"/>
  <c r="E11" i="10"/>
  <c r="E10" i="10"/>
  <c r="E9" i="10"/>
  <c r="E5" i="10"/>
  <c r="E25" i="9"/>
  <c r="E24" i="9"/>
  <c r="E23" i="9"/>
  <c r="E22" i="9"/>
  <c r="E21" i="9"/>
  <c r="E17" i="9"/>
  <c r="E14" i="9"/>
  <c r="E13" i="9"/>
  <c r="E12" i="9"/>
  <c r="E11" i="9"/>
  <c r="E10" i="9"/>
  <c r="E9" i="9"/>
  <c r="E5" i="9"/>
  <c r="G30" i="8"/>
  <c r="G29" i="8"/>
  <c r="G28" i="8"/>
  <c r="G27" i="8"/>
  <c r="G26" i="8"/>
  <c r="G25" i="8"/>
  <c r="G24" i="8"/>
  <c r="G23" i="8"/>
  <c r="G22" i="8"/>
  <c r="G21" i="8"/>
  <c r="G18" i="8"/>
  <c r="G17" i="8"/>
  <c r="G14" i="8"/>
  <c r="G13" i="8"/>
  <c r="G12" i="8"/>
  <c r="G11" i="8"/>
  <c r="G10" i="8"/>
  <c r="G9" i="8"/>
  <c r="G7" i="8"/>
  <c r="G6" i="8"/>
  <c r="E22" i="8"/>
  <c r="E23" i="8" s="1"/>
  <c r="E24" i="8" s="1"/>
  <c r="E25" i="8" s="1"/>
  <c r="E26" i="8" s="1"/>
  <c r="E27" i="8" s="1"/>
  <c r="E28" i="8" s="1"/>
  <c r="E29" i="8" s="1"/>
  <c r="E10" i="8"/>
  <c r="E11" i="8" s="1"/>
  <c r="E12" i="8" s="1"/>
  <c r="E13" i="8" s="1"/>
  <c r="E14" i="8" s="1"/>
  <c r="D28" i="8"/>
  <c r="D23" i="8"/>
  <c r="D21" i="8"/>
  <c r="D27" i="8"/>
  <c r="D29" i="8"/>
  <c r="D26" i="8"/>
  <c r="D22" i="8"/>
  <c r="D25" i="8"/>
  <c r="D24" i="8"/>
  <c r="D17" i="8"/>
  <c r="D18" i="8"/>
  <c r="D9" i="8"/>
  <c r="D10" i="8"/>
  <c r="D14" i="8"/>
  <c r="D12" i="8"/>
  <c r="D11" i="8"/>
  <c r="D13" i="8"/>
  <c r="D7" i="8"/>
  <c r="D6" i="8"/>
  <c r="E37" i="6" l="1"/>
  <c r="F37" i="6" s="1"/>
  <c r="E32" i="6"/>
  <c r="F32" i="6" s="1"/>
  <c r="E29" i="6"/>
  <c r="F29" i="6" s="1"/>
  <c r="E42" i="6"/>
  <c r="F42" i="6" s="1"/>
  <c r="E41" i="6"/>
  <c r="F41" i="6" s="1"/>
  <c r="E30" i="6"/>
  <c r="F30" i="6" s="1"/>
  <c r="E40" i="6"/>
  <c r="F40" i="6" s="1"/>
  <c r="E39" i="6"/>
  <c r="F39" i="6" s="1"/>
  <c r="E38" i="6"/>
  <c r="F38" i="6" s="1"/>
  <c r="E36" i="6"/>
  <c r="F36" i="6" s="1"/>
  <c r="E35" i="6"/>
  <c r="F35" i="6" s="1"/>
  <c r="E34" i="6"/>
  <c r="F34" i="6" s="1"/>
  <c r="E33" i="6"/>
  <c r="F33" i="6" s="1"/>
  <c r="E31" i="6"/>
  <c r="F31" i="6" s="1"/>
  <c r="E23" i="6"/>
  <c r="F23" i="6" s="1"/>
  <c r="E21" i="6"/>
  <c r="F21" i="6" s="1"/>
  <c r="E22" i="6"/>
  <c r="F22" i="6" s="1"/>
  <c r="E17" i="6"/>
  <c r="F17" i="6" s="1"/>
  <c r="E16" i="6"/>
  <c r="F16" i="6" s="1"/>
  <c r="E18" i="6"/>
  <c r="F18" i="6" s="1"/>
  <c r="E8" i="6"/>
  <c r="F8" i="6" s="1"/>
  <c r="E6" i="6"/>
  <c r="F6" i="6" s="1"/>
  <c r="E10" i="6"/>
  <c r="F10" i="6" s="1"/>
  <c r="E13" i="6"/>
  <c r="F13" i="6" s="1"/>
  <c r="E12" i="6"/>
  <c r="F12" i="6" s="1"/>
  <c r="E11" i="6"/>
  <c r="F11" i="6" s="1"/>
  <c r="E9" i="6"/>
  <c r="F9" i="6" s="1"/>
  <c r="E5" i="6"/>
  <c r="F5" i="6" s="1"/>
  <c r="H22" i="5" l="1"/>
  <c r="H21" i="5"/>
  <c r="H20" i="5"/>
  <c r="H19" i="5"/>
  <c r="H18" i="5"/>
  <c r="H12" i="5"/>
  <c r="H11" i="5"/>
  <c r="H10" i="5"/>
  <c r="H9" i="5"/>
  <c r="H8" i="5"/>
  <c r="H5" i="5"/>
  <c r="H4" i="5"/>
  <c r="F19" i="5"/>
  <c r="F12" i="5"/>
  <c r="F11" i="5"/>
  <c r="F10" i="5"/>
  <c r="F9" i="5"/>
  <c r="F8" i="5"/>
  <c r="F5" i="5"/>
  <c r="E21" i="5"/>
  <c r="F21" i="5" s="1"/>
  <c r="E18" i="5"/>
  <c r="F18" i="5" s="1"/>
  <c r="E8" i="5"/>
  <c r="E4" i="5"/>
  <c r="F4" i="5" s="1"/>
  <c r="F28" i="4" l="1"/>
  <c r="F27" i="4"/>
  <c r="F26" i="4"/>
  <c r="F25" i="4"/>
  <c r="F24" i="4"/>
  <c r="F21" i="4"/>
  <c r="F20" i="4"/>
  <c r="F19" i="4"/>
  <c r="F18" i="4"/>
  <c r="F15" i="4"/>
  <c r="F14" i="4"/>
  <c r="F13" i="4"/>
  <c r="F12" i="4"/>
  <c r="F11" i="4"/>
  <c r="F10" i="4"/>
  <c r="F7" i="4"/>
  <c r="F6" i="4"/>
  <c r="H25" i="2" l="1"/>
  <c r="H55" i="2" l="1"/>
  <c r="H52" i="2"/>
  <c r="H51" i="2"/>
  <c r="H50" i="2"/>
  <c r="H49" i="2"/>
  <c r="H48" i="2"/>
  <c r="H47" i="2"/>
  <c r="H46" i="2"/>
  <c r="H40" i="2"/>
  <c r="H36" i="2"/>
  <c r="H35" i="2"/>
  <c r="H34" i="2"/>
  <c r="H33" i="2"/>
  <c r="H32" i="2"/>
  <c r="H31" i="2"/>
  <c r="H24" i="2"/>
  <c r="H23" i="2"/>
  <c r="H22" i="2"/>
  <c r="H21" i="2"/>
  <c r="H20" i="2"/>
  <c r="H19" i="2"/>
  <c r="H18" i="2"/>
  <c r="H9" i="2"/>
  <c r="H8" i="2"/>
  <c r="H7" i="2"/>
  <c r="H6" i="2"/>
  <c r="H5" i="2"/>
  <c r="H4" i="2"/>
  <c r="H22" i="3"/>
  <c r="H21" i="3"/>
  <c r="H20" i="3"/>
  <c r="H19" i="3"/>
  <c r="H18" i="3"/>
  <c r="H17" i="3"/>
  <c r="H15" i="3"/>
  <c r="H14" i="3"/>
  <c r="H10" i="3"/>
  <c r="H9" i="3"/>
  <c r="H8" i="3"/>
  <c r="H7" i="3"/>
  <c r="H6" i="3"/>
  <c r="H5" i="3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4" i="1"/>
  <c r="H13" i="1"/>
  <c r="H10" i="1"/>
  <c r="H9" i="1"/>
  <c r="H8" i="1"/>
  <c r="H7" i="1"/>
  <c r="H6" i="1"/>
  <c r="H5" i="1"/>
  <c r="H4" i="1"/>
  <c r="E22" i="3"/>
  <c r="E21" i="3"/>
  <c r="E20" i="3"/>
  <c r="E19" i="3"/>
  <c r="E18" i="3"/>
  <c r="E17" i="3"/>
  <c r="E15" i="3"/>
  <c r="E14" i="3"/>
  <c r="E10" i="3"/>
  <c r="E9" i="3"/>
  <c r="E7" i="3"/>
  <c r="E5" i="3"/>
  <c r="F8" i="2"/>
  <c r="F51" i="2" l="1"/>
  <c r="F50" i="2"/>
  <c r="F34" i="2"/>
  <c r="F32" i="2"/>
  <c r="F35" i="2"/>
  <c r="F23" i="2"/>
  <c r="F6" i="2"/>
  <c r="F49" i="2"/>
  <c r="F47" i="2"/>
  <c r="F33" i="2"/>
  <c r="F37" i="2"/>
  <c r="F43" i="2"/>
  <c r="F41" i="2"/>
  <c r="F57" i="2"/>
  <c r="F56" i="2"/>
  <c r="F36" i="2"/>
  <c r="F48" i="2"/>
  <c r="F55" i="2"/>
  <c r="F52" i="2"/>
  <c r="F42" i="2"/>
  <c r="F31" i="2"/>
  <c r="F38" i="2"/>
  <c r="F40" i="2"/>
  <c r="F39" i="2"/>
  <c r="F53" i="2"/>
  <c r="F46" i="2"/>
  <c r="F54" i="2"/>
  <c r="F10" i="2"/>
  <c r="F12" i="2"/>
  <c r="F15" i="2"/>
  <c r="F9" i="2"/>
  <c r="F19" i="2"/>
  <c r="F14" i="2"/>
  <c r="F25" i="2"/>
  <c r="F7" i="2"/>
  <c r="F21" i="2"/>
  <c r="F22" i="2"/>
  <c r="F26" i="2"/>
  <c r="F11" i="2"/>
  <c r="F13" i="2"/>
  <c r="F24" i="2"/>
  <c r="F5" i="2"/>
  <c r="F18" i="2"/>
  <c r="F4" i="2"/>
  <c r="F20" i="2"/>
  <c r="C10" i="13" l="1"/>
  <c r="F30" i="1"/>
  <c r="F29" i="1"/>
  <c r="F28" i="1"/>
  <c r="F40" i="1"/>
  <c r="F39" i="1"/>
  <c r="F27" i="1"/>
  <c r="F38" i="1"/>
  <c r="F37" i="1"/>
  <c r="F36" i="1"/>
  <c r="F26" i="1"/>
  <c r="F25" i="1"/>
  <c r="F24" i="1"/>
  <c r="F23" i="1"/>
  <c r="F22" i="1"/>
  <c r="F35" i="1"/>
  <c r="F34" i="1"/>
  <c r="F33" i="1"/>
  <c r="F10" i="1"/>
  <c r="F9" i="1"/>
  <c r="F8" i="1"/>
  <c r="F18" i="1"/>
  <c r="F17" i="1"/>
  <c r="F7" i="1"/>
  <c r="F16" i="1"/>
  <c r="F6" i="1"/>
  <c r="F15" i="1"/>
  <c r="F14" i="1"/>
  <c r="F13" i="1"/>
  <c r="F5" i="1"/>
  <c r="F4" i="1"/>
</calcChain>
</file>

<file path=xl/sharedStrings.xml><?xml version="1.0" encoding="utf-8"?>
<sst xmlns="http://schemas.openxmlformats.org/spreadsheetml/2006/main" count="622" uniqueCount="147">
  <si>
    <t>January 2018 Results</t>
  </si>
  <si>
    <t>Women</t>
  </si>
  <si>
    <t>Miles</t>
  </si>
  <si>
    <t>Name</t>
  </si>
  <si>
    <t>Age</t>
  </si>
  <si>
    <t>Male / Female</t>
  </si>
  <si>
    <t>Club Gear</t>
  </si>
  <si>
    <t>Distance</t>
  </si>
  <si>
    <t>Difference</t>
  </si>
  <si>
    <t>Cindy Jones</t>
  </si>
  <si>
    <t>F</t>
  </si>
  <si>
    <t>Heather Jones</t>
  </si>
  <si>
    <t>Pat Cote-Miles</t>
  </si>
  <si>
    <t>Jane Hamilton</t>
  </si>
  <si>
    <t>Jane Stemkoski</t>
  </si>
  <si>
    <t>Rachel Johnson</t>
  </si>
  <si>
    <t>Patsy Bickford</t>
  </si>
  <si>
    <t>Teresa Moore</t>
  </si>
  <si>
    <t>Martha Boone</t>
  </si>
  <si>
    <t>Anne Port</t>
  </si>
  <si>
    <t>Lisa Mathews</t>
  </si>
  <si>
    <t>Susan Bothe</t>
  </si>
  <si>
    <t>Isabella Neekel</t>
  </si>
  <si>
    <t>Men</t>
  </si>
  <si>
    <t>Patrick Stanton</t>
  </si>
  <si>
    <t xml:space="preserve">M </t>
  </si>
  <si>
    <t>Bob Dalton</t>
  </si>
  <si>
    <t>Cal Daley</t>
  </si>
  <si>
    <t>Steven Bothe</t>
  </si>
  <si>
    <t>M</t>
  </si>
  <si>
    <t>Paul Schultz</t>
  </si>
  <si>
    <t>Bradley Butler</t>
  </si>
  <si>
    <t>Mark Ward</t>
  </si>
  <si>
    <t>Kith Burkingstock</t>
  </si>
  <si>
    <t>Marino Fuentas</t>
  </si>
  <si>
    <t>Von Woods</t>
  </si>
  <si>
    <t>Jules Desgain</t>
  </si>
  <si>
    <t>Chris Chiong</t>
  </si>
  <si>
    <t>Dick Allis</t>
  </si>
  <si>
    <t>Ben Gross</t>
  </si>
  <si>
    <t>Tracey Moore</t>
  </si>
  <si>
    <t>John Morosek</t>
  </si>
  <si>
    <t>Nathanial Moore</t>
  </si>
  <si>
    <t>Medals</t>
  </si>
  <si>
    <t>Ice Pops</t>
  </si>
  <si>
    <t>Starter Gun</t>
  </si>
  <si>
    <t>3X  $125</t>
  </si>
  <si>
    <t>Awards</t>
  </si>
  <si>
    <t>4x $500</t>
  </si>
  <si>
    <t>Each age Group</t>
  </si>
  <si>
    <t>Gold silver, Bronze, 50 Each</t>
  </si>
  <si>
    <t>If needed, I thought Rachel said we needed one</t>
  </si>
  <si>
    <t>Summer Track</t>
  </si>
  <si>
    <t>Grand Prix Awards</t>
  </si>
  <si>
    <t>6 Event Award</t>
  </si>
  <si>
    <t>$12*30</t>
  </si>
  <si>
    <t>Total</t>
  </si>
  <si>
    <t>1st</t>
  </si>
  <si>
    <t>2nd</t>
  </si>
  <si>
    <t>3rd</t>
  </si>
  <si>
    <t>4th</t>
  </si>
  <si>
    <t>5th</t>
  </si>
  <si>
    <t>Points</t>
  </si>
  <si>
    <t>Terri Besch</t>
  </si>
  <si>
    <t>Time</t>
  </si>
  <si>
    <t>Target Time</t>
  </si>
  <si>
    <t>Lauura Conover</t>
  </si>
  <si>
    <t>Casey Conover</t>
  </si>
  <si>
    <t>Sally Clark</t>
  </si>
  <si>
    <t>Lynn Christianson</t>
  </si>
  <si>
    <t>David Christianson</t>
  </si>
  <si>
    <t>Florence Niba</t>
  </si>
  <si>
    <t>Normer Adams</t>
  </si>
  <si>
    <t>Susan Mills</t>
  </si>
  <si>
    <t>Mary Ann Croftin</t>
  </si>
  <si>
    <t>David Gulick</t>
  </si>
  <si>
    <t>Allen Zhou</t>
  </si>
  <si>
    <t>Hall Wolfe</t>
  </si>
  <si>
    <t>Christine DeCicco</t>
  </si>
  <si>
    <t>Dan DeCicco</t>
  </si>
  <si>
    <t>Cathy Pugh</t>
  </si>
  <si>
    <t>Bill Fuller</t>
  </si>
  <si>
    <t xml:space="preserve">Team </t>
  </si>
  <si>
    <t>Cub Gear</t>
  </si>
  <si>
    <t>Diff</t>
  </si>
  <si>
    <t>Place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</si>
  <si>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</si>
  <si>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</si>
  <si>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</si>
  <si>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</si>
  <si>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</si>
  <si>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</si>
  <si>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</si>
  <si>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</si>
  <si>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</si>
  <si>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</si>
  <si>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</si>
  <si>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</si>
  <si>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Points</t>
  </si>
  <si>
    <t>Measured Miles</t>
  </si>
  <si>
    <t>Bill Wilering</t>
  </si>
  <si>
    <t>Vol</t>
  </si>
  <si>
    <t>Hal Wolfe</t>
  </si>
  <si>
    <t>Time Out</t>
  </si>
  <si>
    <t>Total Time</t>
  </si>
  <si>
    <t>Time In</t>
  </si>
  <si>
    <t>New Event Name, were in the world is Cal and Dick</t>
  </si>
  <si>
    <t>Rose Kempton</t>
  </si>
  <si>
    <t xml:space="preserve"> </t>
  </si>
  <si>
    <t>Gary Kolb</t>
  </si>
  <si>
    <t>Volunteer</t>
  </si>
  <si>
    <t>Time Back</t>
  </si>
  <si>
    <t>Overall Order of Finish</t>
  </si>
  <si>
    <t>Kim Ruple</t>
  </si>
  <si>
    <t>Hannah Moore</t>
  </si>
  <si>
    <t>August Grand Prix</t>
  </si>
  <si>
    <t>Track Time</t>
  </si>
  <si>
    <t>Guess</t>
  </si>
  <si>
    <t>Vaughn Woods</t>
  </si>
  <si>
    <t>Laura Conover</t>
  </si>
  <si>
    <t>Finish Time</t>
  </si>
  <si>
    <t>Dave Olsen</t>
  </si>
  <si>
    <t>Chris Chong</t>
  </si>
  <si>
    <t>Ron Ruhl</t>
  </si>
  <si>
    <t>Total Monthly Points</t>
  </si>
  <si>
    <t>September Cross Country Trail Run</t>
  </si>
  <si>
    <t>October  Peachtree City Classic Rerun</t>
  </si>
  <si>
    <t>2018 NOVEMBER GRAND PRIX - Real Life Center Food Drive &amp; Kim Rupple Memory Run</t>
  </si>
  <si>
    <t>Pace</t>
  </si>
  <si>
    <t>Predicted</t>
  </si>
  <si>
    <t>Actual</t>
  </si>
  <si>
    <t>Bags</t>
  </si>
  <si>
    <t>AnnPort</t>
  </si>
  <si>
    <t>Lynne Christianson</t>
  </si>
  <si>
    <t>Julie Pearce</t>
  </si>
  <si>
    <t>Dave Christianson</t>
  </si>
  <si>
    <t>Dave Gulic</t>
  </si>
  <si>
    <t>Club Gear Pics</t>
  </si>
  <si>
    <t>July Grand Prix -</t>
  </si>
  <si>
    <t>Jun Grand Prix -</t>
  </si>
  <si>
    <t>Out  &amp; Back Consistency Run</t>
  </si>
  <si>
    <t>May Grand Prix -</t>
  </si>
  <si>
    <t>Where in the World is Cal</t>
  </si>
  <si>
    <t>April Gand Prix -</t>
  </si>
  <si>
    <t>Pick The Correct Destination</t>
  </si>
  <si>
    <t>March Grand Prix -</t>
  </si>
  <si>
    <t>Participation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</si>
</sst>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h]:mm:ss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quotePrefix="1"/>
    <xf numFmtId="6" fontId="0" fillId="0" borderId="0" xfId="0" applyNumberFormat="1"/>
    <xf numFmtId="0" fontId="4" fillId="0" borderId="0" xfId="0" applyFont="1"/>
    <xf numFmtId="46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16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2018%20GP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Results"/>
      <sheetName val="Sheet2"/>
    </sheetNames>
    <sheetDataSet>
      <sheetData sheetId="0">
        <row r="2">
          <cell r="J2">
            <v>3.48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84B31-88FE-4549-AAED-36BFB0B463B8}">
  <dimension ref="A1:O40"/>
  <sheetViews>
    <sheetView topLeftCell="A4" workbookViewId="0">
      <selection activeCell="A33" sqref="A33"/>
    </sheetView>
  </sheetViews>
  <sheetFormatPr defaultRowHeight="15" x14ac:dyDescent="0.25"/>
  <cols>
    <col min="1" max="1" width="24.5703125" customWidth="1"/>
    <col min="2" max="2" width="9.140625" customWidth="1"/>
    <col min="3" max="3" width="8" customWidth="1"/>
    <col min="4" max="4" width="6.140625" customWidth="1"/>
    <col min="5" max="5" width="9.140625" customWidth="1"/>
    <col min="6" max="6" width="10.5703125" customWidth="1"/>
    <col min="10" max="10" width="9.7109375" customWidth="1"/>
  </cols>
  <sheetData>
    <row r="1" spans="1:15" x14ac:dyDescent="0.25">
      <c r="A1" s="30" t="s">
        <v>0</v>
      </c>
      <c r="B1" s="30"/>
      <c r="C1" s="30"/>
      <c r="D1" s="30"/>
      <c r="E1" s="30"/>
      <c r="F1" s="30"/>
    </row>
    <row r="2" spans="1:15" ht="18.75" x14ac:dyDescent="0.3">
      <c r="A2" s="1" t="s">
        <v>1</v>
      </c>
      <c r="E2" s="31" t="s">
        <v>2</v>
      </c>
      <c r="F2" s="31"/>
    </row>
    <row r="3" spans="1:15" ht="30" x14ac:dyDescent="0.25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2" t="s">
        <v>8</v>
      </c>
      <c r="G3" s="2" t="s">
        <v>62</v>
      </c>
      <c r="H3" s="2" t="s">
        <v>98</v>
      </c>
      <c r="I3" s="2"/>
      <c r="J3" s="2" t="s">
        <v>99</v>
      </c>
      <c r="N3" t="s">
        <v>62</v>
      </c>
    </row>
    <row r="4" spans="1:15" x14ac:dyDescent="0.25">
      <c r="A4" t="s">
        <v>9</v>
      </c>
      <c r="B4">
        <v>46</v>
      </c>
      <c r="C4" t="s">
        <v>10</v>
      </c>
      <c r="E4" s="4">
        <v>3.58</v>
      </c>
      <c r="F4" s="4">
        <f>ABS(E4-'[1]Jan Results'!J$2)</f>
        <v>0.10000000000000009</v>
      </c>
      <c r="G4">
        <v>100</v>
      </c>
      <c r="H4">
        <f>G4+D4</f>
        <v>100</v>
      </c>
      <c r="J4">
        <v>3.48</v>
      </c>
      <c r="N4">
        <v>100</v>
      </c>
      <c r="O4" t="s">
        <v>57</v>
      </c>
    </row>
    <row r="5" spans="1:15" x14ac:dyDescent="0.25">
      <c r="A5" t="s">
        <v>11</v>
      </c>
      <c r="B5">
        <v>23</v>
      </c>
      <c r="C5" t="s">
        <v>10</v>
      </c>
      <c r="D5">
        <v>10</v>
      </c>
      <c r="E5" s="4">
        <v>3.61</v>
      </c>
      <c r="F5" s="4">
        <f>ABS(E5-'[1]Jan Results'!J$2)</f>
        <v>0.12999999999999989</v>
      </c>
      <c r="G5">
        <v>90</v>
      </c>
      <c r="H5">
        <f t="shared" ref="H5:H10" si="0">G5+D5</f>
        <v>100</v>
      </c>
      <c r="N5">
        <v>90</v>
      </c>
      <c r="O5" t="s">
        <v>58</v>
      </c>
    </row>
    <row r="6" spans="1:15" x14ac:dyDescent="0.25">
      <c r="A6" t="s">
        <v>15</v>
      </c>
      <c r="B6">
        <v>35</v>
      </c>
      <c r="C6" t="s">
        <v>10</v>
      </c>
      <c r="D6">
        <v>10</v>
      </c>
      <c r="E6" s="4">
        <v>3.12</v>
      </c>
      <c r="F6" s="4">
        <f>ABS(E6-'[1]Jan Results'!J$2)</f>
        <v>0.35999999999999988</v>
      </c>
      <c r="G6">
        <v>80</v>
      </c>
      <c r="H6">
        <f t="shared" si="0"/>
        <v>90</v>
      </c>
      <c r="N6">
        <v>80</v>
      </c>
      <c r="O6" t="s">
        <v>59</v>
      </c>
    </row>
    <row r="7" spans="1:15" x14ac:dyDescent="0.25">
      <c r="A7" t="s">
        <v>17</v>
      </c>
      <c r="B7">
        <v>48</v>
      </c>
      <c r="C7" t="s">
        <v>10</v>
      </c>
      <c r="E7" s="4">
        <v>3.87</v>
      </c>
      <c r="F7" s="4">
        <f>ABS(E7-'[1]Jan Results'!J$2)</f>
        <v>0.39000000000000012</v>
      </c>
      <c r="G7">
        <v>70</v>
      </c>
      <c r="H7">
        <f t="shared" si="0"/>
        <v>70</v>
      </c>
      <c r="N7">
        <v>70</v>
      </c>
      <c r="O7" t="s">
        <v>60</v>
      </c>
    </row>
    <row r="8" spans="1:15" x14ac:dyDescent="0.25">
      <c r="A8" t="s">
        <v>20</v>
      </c>
      <c r="B8">
        <v>50</v>
      </c>
      <c r="C8" t="s">
        <v>10</v>
      </c>
      <c r="D8">
        <v>10</v>
      </c>
      <c r="E8" s="4">
        <v>3.05</v>
      </c>
      <c r="F8" s="4">
        <f>ABS(E8-'[1]Jan Results'!J$2)</f>
        <v>0.43000000000000016</v>
      </c>
      <c r="G8">
        <v>60</v>
      </c>
      <c r="H8">
        <f t="shared" si="0"/>
        <v>70</v>
      </c>
      <c r="N8">
        <v>60</v>
      </c>
      <c r="O8" t="s">
        <v>61</v>
      </c>
    </row>
    <row r="9" spans="1:15" x14ac:dyDescent="0.25">
      <c r="A9" t="s">
        <v>21</v>
      </c>
      <c r="B9">
        <v>39</v>
      </c>
      <c r="C9" t="s">
        <v>10</v>
      </c>
      <c r="D9">
        <v>10</v>
      </c>
      <c r="E9" s="4">
        <v>2.89</v>
      </c>
      <c r="F9" s="4">
        <f>ABS(E9-'[1]Jan Results'!J$2)</f>
        <v>0.58999999999999986</v>
      </c>
      <c r="G9">
        <v>10</v>
      </c>
      <c r="H9">
        <f t="shared" si="0"/>
        <v>20</v>
      </c>
    </row>
    <row r="10" spans="1:15" x14ac:dyDescent="0.25">
      <c r="A10" t="s">
        <v>22</v>
      </c>
      <c r="B10">
        <v>15</v>
      </c>
      <c r="C10" t="s">
        <v>10</v>
      </c>
      <c r="E10" s="4">
        <v>5.25</v>
      </c>
      <c r="F10" s="4">
        <f>ABS(E10-'[1]Jan Results'!J$2)</f>
        <v>1.77</v>
      </c>
      <c r="G10">
        <v>10</v>
      </c>
      <c r="H10">
        <f t="shared" si="0"/>
        <v>10</v>
      </c>
    </row>
    <row r="11" spans="1:15" x14ac:dyDescent="0.25">
      <c r="E11" s="4"/>
      <c r="F11" s="4"/>
    </row>
    <row r="12" spans="1:15" x14ac:dyDescent="0.25">
      <c r="E12" s="4"/>
      <c r="F12" s="4"/>
    </row>
    <row r="13" spans="1:15" x14ac:dyDescent="0.25">
      <c r="A13" t="s">
        <v>12</v>
      </c>
      <c r="B13">
        <v>66</v>
      </c>
      <c r="C13" t="s">
        <v>10</v>
      </c>
      <c r="D13">
        <v>10</v>
      </c>
      <c r="E13" s="4">
        <v>3.327</v>
      </c>
      <c r="F13" s="4">
        <f>ABS(E13-'[1]Jan Results'!J$2)</f>
        <v>0.15300000000000002</v>
      </c>
      <c r="G13">
        <v>100</v>
      </c>
      <c r="H13">
        <f t="shared" ref="H13:H18" si="1">G13+D13</f>
        <v>110</v>
      </c>
    </row>
    <row r="14" spans="1:15" x14ac:dyDescent="0.25">
      <c r="A14" t="s">
        <v>13</v>
      </c>
      <c r="B14">
        <v>58</v>
      </c>
      <c r="C14" t="s">
        <v>10</v>
      </c>
      <c r="D14">
        <v>10</v>
      </c>
      <c r="E14" s="4">
        <v>3.28</v>
      </c>
      <c r="F14" s="4">
        <f>ABS(E14-'[1]Jan Results'!J$2)</f>
        <v>0.20000000000000018</v>
      </c>
      <c r="G14">
        <v>90</v>
      </c>
      <c r="H14">
        <f t="shared" si="1"/>
        <v>100</v>
      </c>
    </row>
    <row r="15" spans="1:15" x14ac:dyDescent="0.25">
      <c r="A15" t="s">
        <v>14</v>
      </c>
      <c r="B15">
        <v>58</v>
      </c>
      <c r="C15" t="s">
        <v>10</v>
      </c>
      <c r="D15">
        <v>10</v>
      </c>
      <c r="E15" s="4">
        <v>3.25</v>
      </c>
      <c r="F15" s="4">
        <f>ABS(E15-'[1]Jan Results'!J$2)</f>
        <v>0.22999999999999998</v>
      </c>
      <c r="G15">
        <v>80</v>
      </c>
      <c r="H15">
        <f t="shared" si="1"/>
        <v>90</v>
      </c>
    </row>
    <row r="16" spans="1:15" x14ac:dyDescent="0.25">
      <c r="A16" t="s">
        <v>16</v>
      </c>
      <c r="B16">
        <v>63</v>
      </c>
      <c r="C16" t="s">
        <v>10</v>
      </c>
      <c r="D16">
        <v>10</v>
      </c>
      <c r="E16" s="4">
        <v>3.1</v>
      </c>
      <c r="F16" s="4">
        <f>ABS(E16-'[1]Jan Results'!J$2)</f>
        <v>0.37999999999999989</v>
      </c>
      <c r="G16">
        <v>70</v>
      </c>
      <c r="H16">
        <f t="shared" si="1"/>
        <v>80</v>
      </c>
    </row>
    <row r="17" spans="1:8" x14ac:dyDescent="0.25">
      <c r="A17" t="s">
        <v>18</v>
      </c>
      <c r="B17">
        <v>66</v>
      </c>
      <c r="C17" t="s">
        <v>10</v>
      </c>
      <c r="D17">
        <v>10</v>
      </c>
      <c r="E17" s="4">
        <v>3.08</v>
      </c>
      <c r="F17" s="4">
        <f>ABS(E17-'[1]Jan Results'!J$2)</f>
        <v>0.39999999999999991</v>
      </c>
      <c r="G17">
        <v>60</v>
      </c>
      <c r="H17">
        <f t="shared" si="1"/>
        <v>70</v>
      </c>
    </row>
    <row r="18" spans="1:8" x14ac:dyDescent="0.25">
      <c r="A18" t="s">
        <v>19</v>
      </c>
      <c r="B18">
        <v>53</v>
      </c>
      <c r="C18" t="s">
        <v>10</v>
      </c>
      <c r="E18" s="4">
        <v>3.9</v>
      </c>
      <c r="F18" s="4">
        <f>ABS(E18-'[1]Jan Results'!J$2)</f>
        <v>0.41999999999999993</v>
      </c>
      <c r="G18">
        <v>10</v>
      </c>
      <c r="H18">
        <f t="shared" si="1"/>
        <v>10</v>
      </c>
    </row>
    <row r="19" spans="1:8" x14ac:dyDescent="0.25">
      <c r="E19" s="4"/>
    </row>
    <row r="20" spans="1:8" x14ac:dyDescent="0.25">
      <c r="E20" s="4"/>
    </row>
    <row r="21" spans="1:8" ht="18.75" x14ac:dyDescent="0.3">
      <c r="A21" s="5" t="s">
        <v>23</v>
      </c>
      <c r="E21" s="4"/>
    </row>
    <row r="22" spans="1:8" x14ac:dyDescent="0.25">
      <c r="A22" t="s">
        <v>28</v>
      </c>
      <c r="B22">
        <v>41</v>
      </c>
      <c r="C22" t="s">
        <v>29</v>
      </c>
      <c r="E22" s="4">
        <v>3.35</v>
      </c>
      <c r="F22" s="4">
        <f>ABS(E22-'[1]Jan Results'!J$2)</f>
        <v>0.12999999999999989</v>
      </c>
      <c r="G22">
        <v>100</v>
      </c>
      <c r="H22">
        <f t="shared" ref="H22:H30" si="2">G22+D22</f>
        <v>100</v>
      </c>
    </row>
    <row r="23" spans="1:8" x14ac:dyDescent="0.25">
      <c r="A23" t="s">
        <v>30</v>
      </c>
      <c r="B23">
        <v>48</v>
      </c>
      <c r="C23" t="s">
        <v>29</v>
      </c>
      <c r="D23">
        <v>10</v>
      </c>
      <c r="E23" s="4">
        <v>3.33</v>
      </c>
      <c r="F23" s="4">
        <f>ABS(E23-'[1]Jan Results'!J$2)</f>
        <v>0.14999999999999991</v>
      </c>
      <c r="G23">
        <v>90</v>
      </c>
      <c r="H23">
        <f t="shared" si="2"/>
        <v>100</v>
      </c>
    </row>
    <row r="24" spans="1:8" x14ac:dyDescent="0.25">
      <c r="A24" t="s">
        <v>31</v>
      </c>
      <c r="B24">
        <v>18</v>
      </c>
      <c r="C24" t="s">
        <v>25</v>
      </c>
      <c r="E24" s="4">
        <v>3.64</v>
      </c>
      <c r="F24" s="4">
        <f>ABS(E24-'[1]Jan Results'!J$2)</f>
        <v>0.16000000000000014</v>
      </c>
      <c r="G24">
        <v>80</v>
      </c>
      <c r="H24">
        <f t="shared" si="2"/>
        <v>80</v>
      </c>
    </row>
    <row r="25" spans="1:8" x14ac:dyDescent="0.25">
      <c r="A25" t="s">
        <v>32</v>
      </c>
      <c r="B25">
        <v>60</v>
      </c>
      <c r="C25" t="s">
        <v>29</v>
      </c>
      <c r="D25">
        <v>10</v>
      </c>
      <c r="E25" s="4">
        <v>3.67</v>
      </c>
      <c r="F25" s="4">
        <f>ABS(E25-'[1]Jan Results'!J$2)</f>
        <v>0.18999999999999995</v>
      </c>
      <c r="G25">
        <v>70</v>
      </c>
      <c r="H25">
        <f t="shared" si="2"/>
        <v>80</v>
      </c>
    </row>
    <row r="26" spans="1:8" x14ac:dyDescent="0.25">
      <c r="A26" t="s">
        <v>33</v>
      </c>
      <c r="B26">
        <v>51</v>
      </c>
      <c r="C26" t="s">
        <v>25</v>
      </c>
      <c r="D26">
        <v>10</v>
      </c>
      <c r="E26" s="4">
        <v>3.7</v>
      </c>
      <c r="F26" s="4">
        <f>ABS(E26-'[1]Jan Results'!J$2)</f>
        <v>0.2200000000000002</v>
      </c>
      <c r="G26">
        <v>60</v>
      </c>
      <c r="H26">
        <f t="shared" si="2"/>
        <v>70</v>
      </c>
    </row>
    <row r="27" spans="1:8" x14ac:dyDescent="0.25">
      <c r="A27" t="s">
        <v>37</v>
      </c>
      <c r="B27">
        <v>48</v>
      </c>
      <c r="C27" t="s">
        <v>25</v>
      </c>
      <c r="D27">
        <v>10</v>
      </c>
      <c r="E27" s="4">
        <v>3.1</v>
      </c>
      <c r="F27" s="4">
        <f>ABS(E27-'[1]Jan Results'!J$2)</f>
        <v>0.37999999999999989</v>
      </c>
      <c r="G27">
        <v>10</v>
      </c>
      <c r="H27">
        <f t="shared" si="2"/>
        <v>20</v>
      </c>
    </row>
    <row r="28" spans="1:8" x14ac:dyDescent="0.25">
      <c r="A28" t="s">
        <v>40</v>
      </c>
      <c r="B28">
        <v>49</v>
      </c>
      <c r="C28" t="s">
        <v>25</v>
      </c>
      <c r="E28" s="4">
        <v>4.2</v>
      </c>
      <c r="F28" s="4">
        <f>ABS(E28-'[1]Jan Results'!J$2)</f>
        <v>0.7200000000000002</v>
      </c>
      <c r="G28">
        <v>10</v>
      </c>
      <c r="H28">
        <f t="shared" si="2"/>
        <v>10</v>
      </c>
    </row>
    <row r="29" spans="1:8" x14ac:dyDescent="0.25">
      <c r="A29" t="s">
        <v>41</v>
      </c>
      <c r="B29">
        <v>60</v>
      </c>
      <c r="C29" t="s">
        <v>29</v>
      </c>
      <c r="D29">
        <v>10</v>
      </c>
      <c r="E29" s="4">
        <v>4.5</v>
      </c>
      <c r="F29" s="4">
        <f>ABS(E29-'[1]Jan Results'!J$2)</f>
        <v>1.02</v>
      </c>
      <c r="G29">
        <v>10</v>
      </c>
      <c r="H29">
        <f t="shared" si="2"/>
        <v>20</v>
      </c>
    </row>
    <row r="30" spans="1:8" x14ac:dyDescent="0.25">
      <c r="A30" t="s">
        <v>42</v>
      </c>
      <c r="B30">
        <v>15</v>
      </c>
      <c r="C30" t="s">
        <v>25</v>
      </c>
      <c r="E30" s="4">
        <v>5</v>
      </c>
      <c r="F30" s="4">
        <f>ABS(E30-'[1]Jan Results'!J$2)</f>
        <v>1.52</v>
      </c>
      <c r="G30">
        <v>10</v>
      </c>
      <c r="H30">
        <f t="shared" si="2"/>
        <v>10</v>
      </c>
    </row>
    <row r="31" spans="1:8" x14ac:dyDescent="0.25">
      <c r="E31" s="4"/>
      <c r="F31" s="4"/>
    </row>
    <row r="32" spans="1:8" x14ac:dyDescent="0.25">
      <c r="E32" s="4"/>
      <c r="F32" s="4"/>
    </row>
    <row r="33" spans="1:8" x14ac:dyDescent="0.25">
      <c r="A33" t="s">
        <v>24</v>
      </c>
      <c r="B33">
        <v>70</v>
      </c>
      <c r="C33" t="s">
        <v>25</v>
      </c>
      <c r="E33" s="4">
        <v>3.5</v>
      </c>
      <c r="F33" s="4">
        <f>ABS(E33-'[1]Jan Results'!J$2)</f>
        <v>2.0000000000000018E-2</v>
      </c>
      <c r="G33">
        <v>100</v>
      </c>
      <c r="H33">
        <f t="shared" ref="H33:H40" si="3">G33+D33</f>
        <v>100</v>
      </c>
    </row>
    <row r="34" spans="1:8" x14ac:dyDescent="0.25">
      <c r="A34" t="s">
        <v>26</v>
      </c>
      <c r="B34">
        <v>64</v>
      </c>
      <c r="C34" t="s">
        <v>25</v>
      </c>
      <c r="E34" s="4">
        <v>3.52</v>
      </c>
      <c r="F34" s="4">
        <f>ABS(E34-'[1]Jan Results'!J$2)</f>
        <v>4.0000000000000036E-2</v>
      </c>
      <c r="G34">
        <v>90</v>
      </c>
      <c r="H34">
        <f t="shared" si="3"/>
        <v>90</v>
      </c>
    </row>
    <row r="35" spans="1:8" x14ac:dyDescent="0.25">
      <c r="A35" t="s">
        <v>27</v>
      </c>
      <c r="B35">
        <v>63</v>
      </c>
      <c r="C35" t="s">
        <v>25</v>
      </c>
      <c r="D35">
        <v>10</v>
      </c>
      <c r="E35" s="4">
        <v>3.38</v>
      </c>
      <c r="F35" s="4">
        <f>ABS(E35-'[1]Jan Results'!J$2)</f>
        <v>0.10000000000000009</v>
      </c>
      <c r="G35">
        <v>80</v>
      </c>
      <c r="H35">
        <f t="shared" si="3"/>
        <v>90</v>
      </c>
    </row>
    <row r="36" spans="1:8" x14ac:dyDescent="0.25">
      <c r="A36" t="s">
        <v>34</v>
      </c>
      <c r="B36">
        <v>77</v>
      </c>
      <c r="C36" t="s">
        <v>25</v>
      </c>
      <c r="E36" s="4">
        <v>3.7</v>
      </c>
      <c r="F36" s="4">
        <f>ABS(E36-'[1]Jan Results'!J$2)</f>
        <v>0.2200000000000002</v>
      </c>
      <c r="G36">
        <v>70</v>
      </c>
      <c r="H36">
        <f t="shared" si="3"/>
        <v>70</v>
      </c>
    </row>
    <row r="37" spans="1:8" x14ac:dyDescent="0.25">
      <c r="A37" t="s">
        <v>35</v>
      </c>
      <c r="B37">
        <v>70</v>
      </c>
      <c r="C37" t="s">
        <v>25</v>
      </c>
      <c r="D37">
        <v>10</v>
      </c>
      <c r="E37" s="4">
        <v>3.7559999999999998</v>
      </c>
      <c r="F37" s="4">
        <f>ABS(E37-'[1]Jan Results'!J$2)</f>
        <v>0.2759999999999998</v>
      </c>
      <c r="G37">
        <v>60</v>
      </c>
      <c r="H37">
        <f t="shared" si="3"/>
        <v>70</v>
      </c>
    </row>
    <row r="38" spans="1:8" x14ac:dyDescent="0.25">
      <c r="A38" t="s">
        <v>36</v>
      </c>
      <c r="B38">
        <v>71</v>
      </c>
      <c r="C38" t="s">
        <v>25</v>
      </c>
      <c r="D38">
        <v>10</v>
      </c>
      <c r="E38" s="4">
        <v>3.77</v>
      </c>
      <c r="F38" s="4">
        <f>ABS(E38-'[1]Jan Results'!J$2)</f>
        <v>0.29000000000000004</v>
      </c>
      <c r="G38">
        <v>10</v>
      </c>
      <c r="H38">
        <f t="shared" si="3"/>
        <v>20</v>
      </c>
    </row>
    <row r="39" spans="1:8" x14ac:dyDescent="0.25">
      <c r="A39" t="s">
        <v>38</v>
      </c>
      <c r="B39">
        <v>77</v>
      </c>
      <c r="C39" t="s">
        <v>25</v>
      </c>
      <c r="D39">
        <v>10</v>
      </c>
      <c r="E39" s="4">
        <v>3.9</v>
      </c>
      <c r="F39" s="4">
        <f>ABS(E39-'[1]Jan Results'!J$2)</f>
        <v>0.41999999999999993</v>
      </c>
      <c r="G39">
        <v>10</v>
      </c>
      <c r="H39">
        <f t="shared" si="3"/>
        <v>20</v>
      </c>
    </row>
    <row r="40" spans="1:8" x14ac:dyDescent="0.25">
      <c r="A40" t="s">
        <v>39</v>
      </c>
      <c r="B40">
        <v>87</v>
      </c>
      <c r="C40" t="s">
        <v>25</v>
      </c>
      <c r="D40">
        <v>10</v>
      </c>
      <c r="E40" s="4">
        <v>4.1100000000000003</v>
      </c>
      <c r="F40" s="4">
        <f>ABS(E40-'[1]Jan Results'!J$2)</f>
        <v>0.63000000000000034</v>
      </c>
      <c r="G40">
        <v>10</v>
      </c>
      <c r="H40">
        <f t="shared" si="3"/>
        <v>20</v>
      </c>
    </row>
  </sheetData>
  <sortState ref="A33:F40">
    <sortCondition ref="F33:F40"/>
  </sortState>
  <mergeCells count="2">
    <mergeCell ref="A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15BB-EC81-4D68-B5A7-C17A64B9D220}">
  <dimension ref="A1:E29"/>
  <sheetViews>
    <sheetView workbookViewId="0">
      <selection activeCell="G13" sqref="G13"/>
    </sheetView>
  </sheetViews>
  <sheetFormatPr defaultRowHeight="15" x14ac:dyDescent="0.25"/>
  <cols>
    <col min="1" max="1" width="17.7109375" customWidth="1"/>
    <col min="3" max="3" width="12.140625" customWidth="1"/>
    <col min="5" max="5" width="12.85546875" customWidth="1"/>
  </cols>
  <sheetData>
    <row r="1" spans="1:5" ht="18.75" x14ac:dyDescent="0.3">
      <c r="B1" s="8" t="s">
        <v>126</v>
      </c>
    </row>
    <row r="4" spans="1:5" ht="18.75" x14ac:dyDescent="0.3">
      <c r="A4" s="1" t="s">
        <v>1</v>
      </c>
      <c r="B4" s="15" t="s">
        <v>6</v>
      </c>
      <c r="C4" s="16" t="s">
        <v>120</v>
      </c>
      <c r="D4" s="15" t="s">
        <v>62</v>
      </c>
      <c r="E4" s="15" t="s">
        <v>98</v>
      </c>
    </row>
    <row r="5" spans="1:5" x14ac:dyDescent="0.25">
      <c r="A5" s="23" t="s">
        <v>19</v>
      </c>
      <c r="B5" s="15"/>
      <c r="C5" s="28">
        <v>1.1041666666666667</v>
      </c>
      <c r="D5" s="15">
        <v>100</v>
      </c>
      <c r="E5" s="15">
        <f>D5+B5</f>
        <v>100</v>
      </c>
    </row>
    <row r="6" spans="1:5" x14ac:dyDescent="0.25">
      <c r="A6" s="23"/>
      <c r="B6" s="15"/>
      <c r="C6" s="15"/>
      <c r="D6" s="15"/>
      <c r="E6" s="15"/>
    </row>
    <row r="7" spans="1:5" x14ac:dyDescent="0.25">
      <c r="A7" s="23"/>
      <c r="B7" s="15"/>
      <c r="C7" s="15"/>
      <c r="D7" s="15"/>
      <c r="E7" s="15"/>
    </row>
    <row r="8" spans="1:5" x14ac:dyDescent="0.25">
      <c r="A8" s="23"/>
      <c r="B8" s="15"/>
      <c r="C8" s="15"/>
      <c r="D8" s="15"/>
      <c r="E8" s="15"/>
    </row>
    <row r="9" spans="1:5" x14ac:dyDescent="0.25">
      <c r="A9" s="23" t="s">
        <v>16</v>
      </c>
      <c r="B9" s="15">
        <v>10</v>
      </c>
      <c r="C9" s="28">
        <v>1.6027777777777779</v>
      </c>
      <c r="D9" s="15">
        <v>100</v>
      </c>
      <c r="E9" s="15">
        <f>D9+B9</f>
        <v>110</v>
      </c>
    </row>
    <row r="10" spans="1:5" x14ac:dyDescent="0.25">
      <c r="A10" s="23" t="s">
        <v>14</v>
      </c>
      <c r="B10" s="15">
        <v>10</v>
      </c>
      <c r="C10" s="28">
        <v>1.9215277777777777</v>
      </c>
      <c r="D10" s="15">
        <v>90</v>
      </c>
      <c r="E10" s="15">
        <f>D10+B10</f>
        <v>100</v>
      </c>
    </row>
    <row r="11" spans="1:5" x14ac:dyDescent="0.25">
      <c r="A11" s="23" t="s">
        <v>13</v>
      </c>
      <c r="B11" s="15">
        <v>10</v>
      </c>
      <c r="C11" s="28">
        <v>1.9222222222222223</v>
      </c>
      <c r="D11" s="15">
        <v>80</v>
      </c>
      <c r="E11" s="15">
        <f>D11+B11</f>
        <v>90</v>
      </c>
    </row>
    <row r="12" spans="1:5" x14ac:dyDescent="0.25">
      <c r="A12" t="s">
        <v>63</v>
      </c>
      <c r="B12" s="15"/>
      <c r="C12" s="28">
        <v>1.9305555555555556</v>
      </c>
      <c r="D12" s="15">
        <v>70</v>
      </c>
      <c r="E12" s="15">
        <f>D12+B12</f>
        <v>70</v>
      </c>
    </row>
    <row r="13" spans="1:5" x14ac:dyDescent="0.25">
      <c r="A13" s="23" t="s">
        <v>12</v>
      </c>
      <c r="B13" s="15">
        <v>10</v>
      </c>
      <c r="C13" s="28">
        <v>1.9375</v>
      </c>
      <c r="D13" s="15">
        <v>60</v>
      </c>
      <c r="E13" s="15">
        <f>D13+B13</f>
        <v>70</v>
      </c>
    </row>
    <row r="14" spans="1:5" x14ac:dyDescent="0.25">
      <c r="A14" s="23"/>
      <c r="B14" s="15"/>
      <c r="C14" s="15"/>
      <c r="D14" s="15"/>
      <c r="E14" s="15"/>
    </row>
    <row r="15" spans="1:5" ht="18.75" x14ac:dyDescent="0.3">
      <c r="A15" s="25" t="s">
        <v>23</v>
      </c>
      <c r="B15" s="15"/>
      <c r="C15" s="15"/>
      <c r="D15" s="15"/>
      <c r="E15" s="15"/>
    </row>
    <row r="16" spans="1:5" x14ac:dyDescent="0.25">
      <c r="A16" s="23" t="s">
        <v>122</v>
      </c>
      <c r="B16" s="15">
        <v>10</v>
      </c>
      <c r="C16" s="28">
        <v>1.1055555555555556</v>
      </c>
      <c r="D16" s="15">
        <v>100</v>
      </c>
      <c r="E16" s="15">
        <f>D16+B16</f>
        <v>110</v>
      </c>
    </row>
    <row r="17" spans="1:5" x14ac:dyDescent="0.25">
      <c r="A17" s="23" t="s">
        <v>123</v>
      </c>
      <c r="B17" s="15"/>
      <c r="C17" s="28">
        <v>1.3361111111111112</v>
      </c>
      <c r="D17" s="15">
        <v>90</v>
      </c>
      <c r="E17" s="15">
        <f>D17+B17</f>
        <v>90</v>
      </c>
    </row>
    <row r="18" spans="1:5" x14ac:dyDescent="0.25">
      <c r="A18" s="23"/>
      <c r="B18" s="15"/>
      <c r="C18" s="15"/>
      <c r="D18" s="15"/>
      <c r="E18" s="15"/>
    </row>
    <row r="19" spans="1:5" x14ac:dyDescent="0.25">
      <c r="A19" s="23" t="s">
        <v>26</v>
      </c>
      <c r="B19" s="15"/>
      <c r="C19" s="28">
        <v>1.1048611111111111</v>
      </c>
      <c r="D19" s="15">
        <v>100</v>
      </c>
      <c r="E19" s="15">
        <f t="shared" ref="E19:E25" si="0">D19+B19</f>
        <v>100</v>
      </c>
    </row>
    <row r="20" spans="1:5" x14ac:dyDescent="0.25">
      <c r="A20" s="23" t="s">
        <v>36</v>
      </c>
      <c r="B20" s="15"/>
      <c r="C20" s="28">
        <v>1.14375</v>
      </c>
      <c r="D20" s="15">
        <v>90</v>
      </c>
      <c r="E20" s="15">
        <f t="shared" si="0"/>
        <v>90</v>
      </c>
    </row>
    <row r="21" spans="1:5" x14ac:dyDescent="0.25">
      <c r="A21" s="23" t="s">
        <v>72</v>
      </c>
      <c r="B21" s="15">
        <v>10</v>
      </c>
      <c r="C21" s="28">
        <v>1.3402777777777777</v>
      </c>
      <c r="D21" s="15">
        <v>80</v>
      </c>
      <c r="E21" s="15">
        <f t="shared" si="0"/>
        <v>90</v>
      </c>
    </row>
    <row r="22" spans="1:5" x14ac:dyDescent="0.25">
      <c r="A22" s="23" t="s">
        <v>118</v>
      </c>
      <c r="B22" s="15">
        <v>10</v>
      </c>
      <c r="C22" s="28">
        <v>1.5</v>
      </c>
      <c r="D22" s="15">
        <v>70</v>
      </c>
      <c r="E22" s="15">
        <f t="shared" si="0"/>
        <v>80</v>
      </c>
    </row>
    <row r="23" spans="1:5" x14ac:dyDescent="0.25">
      <c r="A23" s="23" t="s">
        <v>75</v>
      </c>
      <c r="B23" s="15">
        <v>10</v>
      </c>
      <c r="C23" s="28">
        <v>2.0194444444444444</v>
      </c>
      <c r="D23" s="15">
        <v>60</v>
      </c>
      <c r="E23" s="15">
        <f t="shared" si="0"/>
        <v>70</v>
      </c>
    </row>
    <row r="24" spans="1:5" x14ac:dyDescent="0.25">
      <c r="A24" s="23" t="s">
        <v>24</v>
      </c>
      <c r="B24" s="15">
        <v>10</v>
      </c>
      <c r="C24" s="28">
        <v>2.0236111111111112</v>
      </c>
      <c r="D24" s="15">
        <v>10</v>
      </c>
      <c r="E24" s="15">
        <f t="shared" si="0"/>
        <v>20</v>
      </c>
    </row>
    <row r="25" spans="1:5" x14ac:dyDescent="0.25">
      <c r="A25" s="23" t="s">
        <v>34</v>
      </c>
      <c r="B25" s="15">
        <v>10</v>
      </c>
      <c r="C25" s="15"/>
      <c r="D25" s="15">
        <v>10</v>
      </c>
      <c r="E25" s="15">
        <f t="shared" si="0"/>
        <v>20</v>
      </c>
    </row>
    <row r="26" spans="1:5" x14ac:dyDescent="0.25">
      <c r="B26" s="15"/>
      <c r="C26" s="15"/>
      <c r="D26" s="15"/>
      <c r="E26" s="15"/>
    </row>
    <row r="27" spans="1:5" x14ac:dyDescent="0.25">
      <c r="B27" s="15"/>
      <c r="C27" s="15"/>
      <c r="D27" s="15"/>
      <c r="E27" s="15"/>
    </row>
    <row r="28" spans="1:5" x14ac:dyDescent="0.25">
      <c r="A28" s="23" t="s">
        <v>100</v>
      </c>
      <c r="B28" s="15"/>
      <c r="C28" s="15" t="s">
        <v>101</v>
      </c>
      <c r="D28" s="15">
        <v>30</v>
      </c>
      <c r="E28" s="15">
        <f>D28+B28</f>
        <v>30</v>
      </c>
    </row>
    <row r="29" spans="1:5" x14ac:dyDescent="0.25">
      <c r="A29" t="s">
        <v>121</v>
      </c>
      <c r="B29" s="15"/>
      <c r="C29" s="15" t="s">
        <v>101</v>
      </c>
      <c r="D29" s="15">
        <v>30</v>
      </c>
      <c r="E29" s="15">
        <f>D29+B29</f>
        <v>30</v>
      </c>
    </row>
  </sheetData>
  <sortState ref="A19:C25">
    <sortCondition ref="C19:C25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B9E5-BA60-4BE1-A770-62B8304981E8}">
  <dimension ref="A1:I26"/>
  <sheetViews>
    <sheetView workbookViewId="0">
      <selection activeCell="A18" sqref="A18"/>
    </sheetView>
  </sheetViews>
  <sheetFormatPr defaultRowHeight="15" x14ac:dyDescent="0.25"/>
  <cols>
    <col min="1" max="1" width="27.140625" customWidth="1"/>
    <col min="3" max="3" width="9.140625" style="15"/>
    <col min="5" max="5" width="9.140625" style="32"/>
    <col min="6" max="6" width="9.7109375" customWidth="1"/>
    <col min="7" max="7" width="6.85546875" customWidth="1"/>
    <col min="8" max="8" width="6.42578125" style="19" customWidth="1"/>
  </cols>
  <sheetData>
    <row r="1" spans="1:9" x14ac:dyDescent="0.25">
      <c r="A1" t="s">
        <v>127</v>
      </c>
    </row>
    <row r="3" spans="1:9" x14ac:dyDescent="0.25">
      <c r="D3" s="33" t="s">
        <v>64</v>
      </c>
      <c r="E3" s="33"/>
      <c r="G3" s="33" t="s">
        <v>62</v>
      </c>
      <c r="H3" s="33"/>
    </row>
    <row r="4" spans="1:9" x14ac:dyDescent="0.25">
      <c r="A4" t="s">
        <v>3</v>
      </c>
      <c r="B4" t="s">
        <v>6</v>
      </c>
      <c r="C4" s="15" t="s">
        <v>128</v>
      </c>
      <c r="D4" t="s">
        <v>129</v>
      </c>
      <c r="E4" s="32" t="s">
        <v>130</v>
      </c>
      <c r="F4" t="s">
        <v>8</v>
      </c>
      <c r="G4" t="s">
        <v>131</v>
      </c>
      <c r="H4" s="19" t="s">
        <v>85</v>
      </c>
      <c r="I4" t="s">
        <v>56</v>
      </c>
    </row>
    <row r="6" spans="1:9" x14ac:dyDescent="0.25">
      <c r="A6" t="s">
        <v>132</v>
      </c>
      <c r="B6" s="15"/>
      <c r="C6" s="16">
        <v>0.41666666666666669</v>
      </c>
      <c r="D6" s="16">
        <f>2.62*C6</f>
        <v>1.0916666666666668</v>
      </c>
      <c r="E6" s="34">
        <v>1.0319444444444443</v>
      </c>
      <c r="F6" s="16">
        <f>ABS(D6-E6)</f>
        <v>5.9722222222222454E-2</v>
      </c>
      <c r="G6" s="15">
        <v>20</v>
      </c>
      <c r="H6" s="19">
        <v>100</v>
      </c>
      <c r="I6" s="18">
        <f>B6+G6+H6</f>
        <v>120</v>
      </c>
    </row>
    <row r="7" spans="1:9" x14ac:dyDescent="0.25">
      <c r="B7" s="15"/>
      <c r="D7" s="15"/>
      <c r="E7" s="35"/>
      <c r="F7" s="15"/>
      <c r="G7" s="15"/>
    </row>
    <row r="8" spans="1:9" x14ac:dyDescent="0.25">
      <c r="A8" t="s">
        <v>16</v>
      </c>
      <c r="B8" s="15">
        <v>10</v>
      </c>
      <c r="C8" s="16">
        <v>0.54166666666666663</v>
      </c>
      <c r="D8" s="16">
        <f>2.62*C8</f>
        <v>1.4191666666666667</v>
      </c>
      <c r="E8" s="34">
        <v>1.3909722222222223</v>
      </c>
      <c r="F8" s="16">
        <f>ABS(D8-E8)</f>
        <v>2.8194444444444411E-2</v>
      </c>
      <c r="G8" s="15">
        <v>80</v>
      </c>
      <c r="H8" s="19">
        <v>100</v>
      </c>
      <c r="I8" s="18">
        <f t="shared" ref="I8:I12" si="0">B8+G8+H8</f>
        <v>190</v>
      </c>
    </row>
    <row r="9" spans="1:9" x14ac:dyDescent="0.25">
      <c r="A9" t="s">
        <v>133</v>
      </c>
      <c r="B9" s="15">
        <v>10</v>
      </c>
      <c r="C9" s="16">
        <v>0.75</v>
      </c>
      <c r="D9" s="16">
        <f>2.62*C9</f>
        <v>1.9650000000000001</v>
      </c>
      <c r="E9" s="34">
        <v>2.0208333333333335</v>
      </c>
      <c r="F9" s="16">
        <f>ABS(D9-E9)</f>
        <v>5.5833333333333401E-2</v>
      </c>
      <c r="G9" s="15"/>
      <c r="H9" s="19">
        <v>90</v>
      </c>
      <c r="I9" s="18">
        <f t="shared" si="0"/>
        <v>100</v>
      </c>
    </row>
    <row r="10" spans="1:9" x14ac:dyDescent="0.25">
      <c r="A10" t="s">
        <v>63</v>
      </c>
      <c r="B10" s="15"/>
      <c r="C10" s="16">
        <v>0.66666666666666663</v>
      </c>
      <c r="D10" s="16">
        <f>2.62*C10</f>
        <v>1.7466666666666666</v>
      </c>
      <c r="E10" s="34">
        <v>1.809722222222222</v>
      </c>
      <c r="F10" s="16">
        <f>ABS(D10-E10)</f>
        <v>6.305555555555542E-2</v>
      </c>
      <c r="G10" s="15">
        <v>30</v>
      </c>
      <c r="H10" s="19">
        <v>80</v>
      </c>
      <c r="I10" s="18">
        <f t="shared" si="0"/>
        <v>110</v>
      </c>
    </row>
    <row r="11" spans="1:9" x14ac:dyDescent="0.25">
      <c r="A11" t="s">
        <v>134</v>
      </c>
      <c r="B11" s="15"/>
      <c r="C11" s="16">
        <v>0.75</v>
      </c>
      <c r="D11" s="16">
        <f>2.62*C11</f>
        <v>1.9650000000000001</v>
      </c>
      <c r="E11" s="34">
        <v>2.0222222222222221</v>
      </c>
      <c r="F11" s="16">
        <f>ABS(D11-E11)</f>
        <v>5.7222222222222063E-2</v>
      </c>
      <c r="G11" s="15"/>
      <c r="H11" s="19">
        <v>70</v>
      </c>
      <c r="I11" s="18">
        <f t="shared" si="0"/>
        <v>70</v>
      </c>
    </row>
    <row r="12" spans="1:9" x14ac:dyDescent="0.25">
      <c r="A12" t="s">
        <v>13</v>
      </c>
      <c r="B12" s="15"/>
      <c r="C12" s="16"/>
      <c r="D12" s="16">
        <f>2.62*C12</f>
        <v>0</v>
      </c>
      <c r="E12" s="34"/>
      <c r="F12" s="16">
        <f>ABS(D12-E12)</f>
        <v>0</v>
      </c>
      <c r="G12" s="15">
        <v>40</v>
      </c>
      <c r="I12" s="18">
        <f t="shared" si="0"/>
        <v>40</v>
      </c>
    </row>
    <row r="13" spans="1:9" x14ac:dyDescent="0.25">
      <c r="A13" s="23" t="s">
        <v>14</v>
      </c>
      <c r="B13" s="15"/>
      <c r="D13" s="15"/>
      <c r="E13" s="35"/>
      <c r="F13" s="15"/>
      <c r="G13" s="15"/>
    </row>
    <row r="14" spans="1:9" x14ac:dyDescent="0.25">
      <c r="A14" s="23" t="s">
        <v>12</v>
      </c>
      <c r="B14" s="15"/>
      <c r="D14" s="15"/>
      <c r="E14" s="35"/>
      <c r="F14" s="15"/>
      <c r="G14" s="15"/>
    </row>
    <row r="15" spans="1:9" x14ac:dyDescent="0.25">
      <c r="B15" s="15"/>
      <c r="C15" s="16"/>
      <c r="D15" s="15"/>
      <c r="E15" s="34"/>
      <c r="F15" s="16"/>
      <c r="G15" s="15"/>
    </row>
    <row r="16" spans="1:9" x14ac:dyDescent="0.25">
      <c r="B16" s="15"/>
      <c r="C16" s="16"/>
      <c r="D16" s="15"/>
      <c r="E16" s="34"/>
      <c r="F16" s="16"/>
      <c r="G16" s="15"/>
    </row>
    <row r="17" spans="1:9" x14ac:dyDescent="0.25">
      <c r="A17" s="23" t="s">
        <v>118</v>
      </c>
      <c r="B17" s="15">
        <v>10</v>
      </c>
      <c r="C17" s="16">
        <v>0.41666666666666669</v>
      </c>
      <c r="D17" s="16">
        <f>2.62*C17</f>
        <v>1.0916666666666668</v>
      </c>
      <c r="E17" s="34">
        <v>1.1375</v>
      </c>
      <c r="F17" s="16">
        <f>ABS(D17-E17)</f>
        <v>4.5833333333333171E-2</v>
      </c>
      <c r="G17" s="15">
        <v>20</v>
      </c>
      <c r="H17" s="19">
        <v>100</v>
      </c>
      <c r="I17" s="18">
        <f t="shared" ref="I17:I21" si="1">B17+G17+H17</f>
        <v>130</v>
      </c>
    </row>
    <row r="18" spans="1:9" x14ac:dyDescent="0.25">
      <c r="A18" t="s">
        <v>24</v>
      </c>
      <c r="B18" s="15"/>
      <c r="C18" s="16">
        <v>0.75</v>
      </c>
      <c r="D18" s="16">
        <f>2.62*C18</f>
        <v>1.9650000000000001</v>
      </c>
      <c r="E18" s="34">
        <v>2.0201388888888889</v>
      </c>
      <c r="F18" s="16">
        <f>ABS(D18-E18)</f>
        <v>5.5138888888888848E-2</v>
      </c>
      <c r="G18" s="15"/>
      <c r="H18" s="19">
        <v>90</v>
      </c>
      <c r="I18" s="18">
        <f t="shared" si="1"/>
        <v>90</v>
      </c>
    </row>
    <row r="19" spans="1:9" x14ac:dyDescent="0.25">
      <c r="A19" t="s">
        <v>135</v>
      </c>
      <c r="B19" s="15">
        <v>10</v>
      </c>
      <c r="C19" s="16">
        <v>0.75</v>
      </c>
      <c r="D19" s="16">
        <f>2.62*C19</f>
        <v>1.9650000000000001</v>
      </c>
      <c r="E19" s="34">
        <v>2.0215277777777776</v>
      </c>
      <c r="F19" s="16">
        <f>ABS(D19-E19)</f>
        <v>5.652777777777751E-2</v>
      </c>
      <c r="G19" s="15"/>
      <c r="H19" s="19">
        <v>80</v>
      </c>
      <c r="I19" s="18">
        <f t="shared" si="1"/>
        <v>90</v>
      </c>
    </row>
    <row r="20" spans="1:9" x14ac:dyDescent="0.25">
      <c r="A20" t="s">
        <v>26</v>
      </c>
      <c r="B20" s="15">
        <v>10</v>
      </c>
      <c r="C20" s="16">
        <v>0.41666666666666669</v>
      </c>
      <c r="D20" s="16">
        <f>2.62*C20</f>
        <v>1.0916666666666668</v>
      </c>
      <c r="E20" s="34">
        <v>1.03125</v>
      </c>
      <c r="F20" s="16">
        <f>ABS(D20-E20)</f>
        <v>6.0416666666666785E-2</v>
      </c>
      <c r="G20" s="15">
        <v>40</v>
      </c>
      <c r="H20" s="19">
        <v>70</v>
      </c>
      <c r="I20" s="18">
        <f t="shared" si="1"/>
        <v>120</v>
      </c>
    </row>
    <row r="21" spans="1:9" x14ac:dyDescent="0.25">
      <c r="A21" t="s">
        <v>136</v>
      </c>
      <c r="B21" s="15">
        <v>10</v>
      </c>
      <c r="C21" s="16"/>
      <c r="D21" s="15"/>
      <c r="E21" s="34"/>
      <c r="F21" s="16"/>
      <c r="G21" s="15"/>
      <c r="H21" s="19">
        <v>10</v>
      </c>
      <c r="I21" s="18">
        <f t="shared" si="1"/>
        <v>20</v>
      </c>
    </row>
    <row r="22" spans="1:9" x14ac:dyDescent="0.25">
      <c r="C22" s="16"/>
      <c r="E22" s="36"/>
      <c r="F22" s="10"/>
    </row>
    <row r="23" spans="1:9" x14ac:dyDescent="0.25">
      <c r="C23" s="16"/>
      <c r="E23" s="36"/>
      <c r="F23" s="10"/>
    </row>
    <row r="24" spans="1:9" x14ac:dyDescent="0.25">
      <c r="C24" s="16"/>
      <c r="E24" s="36"/>
      <c r="F24" s="10"/>
    </row>
    <row r="25" spans="1:9" x14ac:dyDescent="0.25">
      <c r="E25" s="36"/>
      <c r="F25" s="10"/>
    </row>
    <row r="26" spans="1:9" x14ac:dyDescent="0.25">
      <c r="E26" s="36"/>
      <c r="F26" s="10"/>
    </row>
  </sheetData>
  <mergeCells count="2">
    <mergeCell ref="D3:E3"/>
    <mergeCell ref="G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7A8B-8EEF-4A90-A175-03AAA8BE6082}">
  <sheetPr>
    <pageSetUpPr fitToPage="1"/>
  </sheetPr>
  <dimension ref="A1:N64"/>
  <sheetViews>
    <sheetView view="pageBreakPreview" zoomScale="90" zoomScaleNormal="100" zoomScaleSheetLayoutView="90" workbookViewId="0">
      <selection activeCell="N38" sqref="N38"/>
    </sheetView>
  </sheetViews>
  <sheetFormatPr defaultRowHeight="15" x14ac:dyDescent="0.25"/>
  <cols>
    <col min="1" max="1" width="18.85546875" customWidth="1"/>
  </cols>
  <sheetData>
    <row r="1" spans="1:14" ht="15.75" x14ac:dyDescent="0.25">
      <c r="B1" s="29" t="s">
        <v>86</v>
      </c>
      <c r="C1" s="29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L1" t="s">
        <v>96</v>
      </c>
      <c r="M1" t="s">
        <v>97</v>
      </c>
      <c r="N1" s="15" t="s">
        <v>124</v>
      </c>
    </row>
    <row r="2" spans="1:14" ht="18.75" x14ac:dyDescent="0.3">
      <c r="A2" s="1" t="s">
        <v>1</v>
      </c>
      <c r="B2" s="29"/>
      <c r="C2" s="29"/>
      <c r="N2" s="15"/>
    </row>
    <row r="3" spans="1:14" ht="15.75" x14ac:dyDescent="0.25">
      <c r="A3" s="2"/>
      <c r="B3" s="29"/>
      <c r="C3" s="29"/>
      <c r="N3" s="15"/>
    </row>
    <row r="4" spans="1:14" ht="15.75" x14ac:dyDescent="0.25">
      <c r="A4" t="s">
        <v>17</v>
      </c>
      <c r="B4" s="29">
        <v>70</v>
      </c>
      <c r="C4" s="29"/>
      <c r="E4">
        <v>110</v>
      </c>
      <c r="F4">
        <v>110</v>
      </c>
      <c r="H4">
        <v>100</v>
      </c>
      <c r="I4">
        <v>110</v>
      </c>
      <c r="N4" s="15">
        <f t="shared" ref="N4:N16" si="0">SUM(B4:M4)</f>
        <v>500</v>
      </c>
    </row>
    <row r="5" spans="1:14" ht="15.75" x14ac:dyDescent="0.25">
      <c r="A5" t="s">
        <v>19</v>
      </c>
      <c r="B5" s="29">
        <v>10</v>
      </c>
      <c r="C5" s="29">
        <v>10</v>
      </c>
      <c r="E5">
        <v>100</v>
      </c>
      <c r="F5">
        <v>100</v>
      </c>
      <c r="G5">
        <v>90</v>
      </c>
      <c r="H5">
        <v>25</v>
      </c>
      <c r="N5" s="15">
        <f t="shared" si="0"/>
        <v>335</v>
      </c>
    </row>
    <row r="6" spans="1:14" ht="15.75" x14ac:dyDescent="0.25">
      <c r="A6" s="24" t="s">
        <v>66</v>
      </c>
      <c r="B6" s="29"/>
      <c r="C6" s="29">
        <v>100</v>
      </c>
      <c r="D6">
        <v>100</v>
      </c>
      <c r="H6">
        <v>25</v>
      </c>
      <c r="J6">
        <v>30</v>
      </c>
      <c r="N6" s="15">
        <f t="shared" si="0"/>
        <v>255</v>
      </c>
    </row>
    <row r="7" spans="1:14" ht="15.75" x14ac:dyDescent="0.25">
      <c r="A7" t="s">
        <v>15</v>
      </c>
      <c r="B7" s="29">
        <v>90</v>
      </c>
      <c r="C7" s="29">
        <v>80</v>
      </c>
      <c r="D7">
        <v>30</v>
      </c>
      <c r="N7" s="15">
        <f t="shared" si="0"/>
        <v>200</v>
      </c>
    </row>
    <row r="8" spans="1:14" ht="15.75" x14ac:dyDescent="0.25">
      <c r="A8" t="s">
        <v>71</v>
      </c>
      <c r="B8" s="29"/>
      <c r="C8" s="29">
        <v>90</v>
      </c>
      <c r="E8">
        <v>90</v>
      </c>
      <c r="N8" s="15">
        <f t="shared" si="0"/>
        <v>180</v>
      </c>
    </row>
    <row r="9" spans="1:14" ht="15.75" x14ac:dyDescent="0.25">
      <c r="A9" t="s">
        <v>68</v>
      </c>
      <c r="B9" s="29"/>
      <c r="C9" s="29">
        <v>70</v>
      </c>
      <c r="G9">
        <v>110</v>
      </c>
      <c r="N9" s="15">
        <f t="shared" si="0"/>
        <v>180</v>
      </c>
    </row>
    <row r="10" spans="1:14" ht="15.75" x14ac:dyDescent="0.25">
      <c r="A10" t="s">
        <v>11</v>
      </c>
      <c r="B10" s="29">
        <v>100</v>
      </c>
      <c r="C10" s="29"/>
      <c r="N10" s="15">
        <f t="shared" si="0"/>
        <v>100</v>
      </c>
    </row>
    <row r="11" spans="1:14" ht="15.75" x14ac:dyDescent="0.25">
      <c r="A11" t="s">
        <v>9</v>
      </c>
      <c r="B11" s="29">
        <v>100</v>
      </c>
      <c r="C11" s="29"/>
      <c r="N11" s="15">
        <f t="shared" si="0"/>
        <v>100</v>
      </c>
    </row>
    <row r="12" spans="1:14" ht="15.75" x14ac:dyDescent="0.25">
      <c r="A12" t="s">
        <v>114</v>
      </c>
      <c r="B12" s="29"/>
      <c r="C12" s="29"/>
      <c r="I12">
        <v>100</v>
      </c>
      <c r="N12" s="15">
        <f t="shared" si="0"/>
        <v>100</v>
      </c>
    </row>
    <row r="13" spans="1:14" ht="15.75" x14ac:dyDescent="0.25">
      <c r="A13" t="s">
        <v>78</v>
      </c>
      <c r="B13" s="29"/>
      <c r="C13" s="29">
        <v>80</v>
      </c>
      <c r="N13" s="15">
        <f t="shared" si="0"/>
        <v>80</v>
      </c>
    </row>
    <row r="14" spans="1:14" ht="15.75" x14ac:dyDescent="0.25">
      <c r="A14" t="s">
        <v>20</v>
      </c>
      <c r="B14" s="29">
        <v>70</v>
      </c>
      <c r="C14" s="29"/>
      <c r="N14" s="15">
        <f t="shared" si="0"/>
        <v>70</v>
      </c>
    </row>
    <row r="15" spans="1:14" ht="15.75" x14ac:dyDescent="0.25">
      <c r="A15" t="s">
        <v>21</v>
      </c>
      <c r="B15" s="29">
        <v>20</v>
      </c>
      <c r="C15" s="29"/>
      <c r="N15" s="15">
        <f t="shared" si="0"/>
        <v>20</v>
      </c>
    </row>
    <row r="16" spans="1:14" ht="15.75" x14ac:dyDescent="0.25">
      <c r="A16" t="s">
        <v>22</v>
      </c>
      <c r="B16" s="29">
        <v>10</v>
      </c>
      <c r="C16" s="29"/>
      <c r="N16" s="15">
        <f t="shared" si="0"/>
        <v>10</v>
      </c>
    </row>
    <row r="17" spans="1:14" ht="15.75" x14ac:dyDescent="0.25">
      <c r="B17" s="29"/>
      <c r="C17" s="29"/>
      <c r="N17" s="15"/>
    </row>
    <row r="18" spans="1:14" ht="15.75" x14ac:dyDescent="0.25">
      <c r="B18" s="29"/>
      <c r="C18" s="29"/>
      <c r="N18" s="15"/>
    </row>
    <row r="19" spans="1:14" ht="15.75" x14ac:dyDescent="0.25">
      <c r="A19" t="s">
        <v>13</v>
      </c>
      <c r="B19" s="29">
        <v>100</v>
      </c>
      <c r="C19" s="29">
        <v>70</v>
      </c>
      <c r="D19">
        <v>110</v>
      </c>
      <c r="E19">
        <v>90</v>
      </c>
      <c r="F19">
        <v>110</v>
      </c>
      <c r="G19">
        <v>65</v>
      </c>
      <c r="H19">
        <v>100</v>
      </c>
      <c r="I19">
        <v>90</v>
      </c>
      <c r="J19">
        <v>70</v>
      </c>
      <c r="N19" s="15">
        <f t="shared" ref="N19:N30" si="1">SUM(B19:M19)</f>
        <v>805</v>
      </c>
    </row>
    <row r="20" spans="1:14" ht="15.75" x14ac:dyDescent="0.25">
      <c r="A20" t="s">
        <v>12</v>
      </c>
      <c r="B20" s="29">
        <v>110</v>
      </c>
      <c r="C20" s="29"/>
      <c r="E20">
        <v>80</v>
      </c>
      <c r="F20">
        <v>110</v>
      </c>
      <c r="G20">
        <v>95</v>
      </c>
      <c r="H20">
        <v>100</v>
      </c>
      <c r="I20">
        <v>100</v>
      </c>
      <c r="J20">
        <v>100</v>
      </c>
      <c r="N20" s="15">
        <f t="shared" si="1"/>
        <v>695</v>
      </c>
    </row>
    <row r="21" spans="1:14" ht="15.75" x14ac:dyDescent="0.25">
      <c r="A21" t="s">
        <v>14</v>
      </c>
      <c r="B21" s="29">
        <v>90</v>
      </c>
      <c r="C21" s="29">
        <v>80</v>
      </c>
      <c r="D21">
        <v>40</v>
      </c>
      <c r="F21">
        <v>110</v>
      </c>
      <c r="G21">
        <v>65</v>
      </c>
      <c r="H21">
        <v>100</v>
      </c>
      <c r="I21">
        <v>70</v>
      </c>
      <c r="J21">
        <v>90</v>
      </c>
      <c r="N21" s="15">
        <f t="shared" si="1"/>
        <v>645</v>
      </c>
    </row>
    <row r="22" spans="1:14" ht="15.75" x14ac:dyDescent="0.25">
      <c r="A22" t="s">
        <v>16</v>
      </c>
      <c r="B22" s="29">
        <v>80</v>
      </c>
      <c r="C22" s="29">
        <v>30</v>
      </c>
      <c r="D22">
        <v>110</v>
      </c>
      <c r="E22">
        <v>100</v>
      </c>
      <c r="F22">
        <v>110</v>
      </c>
      <c r="G22">
        <v>40</v>
      </c>
      <c r="H22">
        <v>25</v>
      </c>
      <c r="I22">
        <v>60</v>
      </c>
      <c r="J22">
        <v>80</v>
      </c>
      <c r="N22" s="15">
        <f t="shared" si="1"/>
        <v>635</v>
      </c>
    </row>
    <row r="23" spans="1:14" ht="15.75" x14ac:dyDescent="0.25">
      <c r="A23" t="s">
        <v>113</v>
      </c>
      <c r="B23" s="29"/>
      <c r="C23" s="29"/>
      <c r="H23">
        <v>100</v>
      </c>
      <c r="I23">
        <v>110</v>
      </c>
      <c r="J23">
        <v>110</v>
      </c>
      <c r="N23" s="15">
        <f t="shared" si="1"/>
        <v>320</v>
      </c>
    </row>
    <row r="24" spans="1:14" ht="15.75" x14ac:dyDescent="0.25">
      <c r="A24" t="s">
        <v>18</v>
      </c>
      <c r="B24" s="29">
        <v>70</v>
      </c>
      <c r="C24" s="29">
        <v>100</v>
      </c>
      <c r="F24">
        <v>110</v>
      </c>
      <c r="N24" s="15">
        <f t="shared" si="1"/>
        <v>280</v>
      </c>
    </row>
    <row r="25" spans="1:14" ht="15.75" x14ac:dyDescent="0.25">
      <c r="A25" t="s">
        <v>80</v>
      </c>
      <c r="B25" s="29"/>
      <c r="C25" s="29">
        <v>10</v>
      </c>
      <c r="E25">
        <v>40</v>
      </c>
      <c r="G25">
        <v>95</v>
      </c>
      <c r="I25">
        <v>80</v>
      </c>
      <c r="J25">
        <v>20</v>
      </c>
      <c r="N25" s="15">
        <f t="shared" si="1"/>
        <v>245</v>
      </c>
    </row>
    <row r="26" spans="1:14" ht="15.75" x14ac:dyDescent="0.25">
      <c r="A26" t="s">
        <v>63</v>
      </c>
      <c r="B26" s="29"/>
      <c r="C26" s="29">
        <v>90</v>
      </c>
      <c r="D26">
        <v>80</v>
      </c>
      <c r="E26">
        <v>70</v>
      </c>
      <c r="N26" s="15">
        <f t="shared" si="1"/>
        <v>240</v>
      </c>
    </row>
    <row r="27" spans="1:14" ht="15.75" x14ac:dyDescent="0.25">
      <c r="A27" t="s">
        <v>107</v>
      </c>
      <c r="B27" s="29"/>
      <c r="C27" s="29"/>
      <c r="G27">
        <v>100</v>
      </c>
      <c r="N27" s="15">
        <f t="shared" si="1"/>
        <v>100</v>
      </c>
    </row>
    <row r="28" spans="1:14" ht="15.75" x14ac:dyDescent="0.25">
      <c r="A28" t="s">
        <v>69</v>
      </c>
      <c r="B28" s="29"/>
      <c r="C28" s="29">
        <v>100</v>
      </c>
      <c r="N28" s="15">
        <f t="shared" si="1"/>
        <v>100</v>
      </c>
    </row>
    <row r="29" spans="1:14" ht="15.75" x14ac:dyDescent="0.25">
      <c r="A29" s="12" t="s">
        <v>74</v>
      </c>
      <c r="B29" s="29"/>
      <c r="C29" s="29">
        <v>30</v>
      </c>
      <c r="N29" s="15">
        <f t="shared" si="1"/>
        <v>30</v>
      </c>
    </row>
    <row r="30" spans="1:14" ht="15.75" x14ac:dyDescent="0.25">
      <c r="A30" s="12" t="s">
        <v>73</v>
      </c>
      <c r="B30" s="29"/>
      <c r="C30" s="29">
        <v>10</v>
      </c>
      <c r="N30" s="15">
        <f t="shared" si="1"/>
        <v>10</v>
      </c>
    </row>
    <row r="31" spans="1:14" ht="15.75" x14ac:dyDescent="0.25">
      <c r="B31" s="29"/>
      <c r="C31" s="29"/>
      <c r="N31" s="15"/>
    </row>
    <row r="32" spans="1:14" ht="15.75" x14ac:dyDescent="0.25">
      <c r="B32" s="29" t="s">
        <v>86</v>
      </c>
      <c r="C32" s="29" t="s">
        <v>87</v>
      </c>
      <c r="D32" t="s">
        <v>88</v>
      </c>
      <c r="E32" t="s">
        <v>89</v>
      </c>
      <c r="F32" t="s">
        <v>90</v>
      </c>
      <c r="G32" t="s">
        <v>91</v>
      </c>
      <c r="H32" t="s">
        <v>92</v>
      </c>
      <c r="I32" t="s">
        <v>93</v>
      </c>
      <c r="J32" t="s">
        <v>94</v>
      </c>
      <c r="L32" t="s">
        <v>96</v>
      </c>
      <c r="M32" t="s">
        <v>97</v>
      </c>
      <c r="N32" s="15" t="s">
        <v>124</v>
      </c>
    </row>
    <row r="33" spans="1:14" ht="18.75" x14ac:dyDescent="0.3">
      <c r="A33" s="5" t="s">
        <v>23</v>
      </c>
      <c r="B33" s="29"/>
      <c r="C33" s="29"/>
      <c r="N33" s="15"/>
    </row>
    <row r="34" spans="1:14" ht="15.75" x14ac:dyDescent="0.25">
      <c r="A34" t="s">
        <v>77</v>
      </c>
      <c r="B34" s="29"/>
      <c r="C34" s="29">
        <v>100</v>
      </c>
      <c r="D34">
        <v>80</v>
      </c>
      <c r="E34">
        <v>80</v>
      </c>
      <c r="G34">
        <v>100</v>
      </c>
      <c r="H34">
        <v>50</v>
      </c>
      <c r="I34">
        <v>100</v>
      </c>
      <c r="N34" s="15">
        <f t="shared" ref="N34:N47" si="2">SUM(B34:M34)</f>
        <v>510</v>
      </c>
    </row>
    <row r="35" spans="1:14" ht="15.75" x14ac:dyDescent="0.25">
      <c r="A35" s="12" t="s">
        <v>67</v>
      </c>
      <c r="B35" s="29"/>
      <c r="C35" s="29">
        <v>80</v>
      </c>
      <c r="D35">
        <v>100</v>
      </c>
      <c r="E35">
        <v>100</v>
      </c>
      <c r="G35">
        <v>100</v>
      </c>
      <c r="J35">
        <v>30</v>
      </c>
      <c r="N35" s="15">
        <f t="shared" si="2"/>
        <v>410</v>
      </c>
    </row>
    <row r="36" spans="1:14" ht="15.75" x14ac:dyDescent="0.25">
      <c r="A36" t="s">
        <v>40</v>
      </c>
      <c r="B36" s="29">
        <v>10</v>
      </c>
      <c r="C36" s="29"/>
      <c r="E36">
        <v>100</v>
      </c>
      <c r="H36">
        <v>100</v>
      </c>
      <c r="I36">
        <v>110</v>
      </c>
      <c r="N36" s="15">
        <f t="shared" si="2"/>
        <v>320</v>
      </c>
    </row>
    <row r="37" spans="1:14" ht="15.75" x14ac:dyDescent="0.25">
      <c r="A37" t="s">
        <v>37</v>
      </c>
      <c r="B37" s="29">
        <v>20</v>
      </c>
      <c r="C37" s="29">
        <v>20</v>
      </c>
      <c r="E37">
        <v>90</v>
      </c>
      <c r="G37">
        <v>90</v>
      </c>
      <c r="N37" s="15">
        <f t="shared" si="2"/>
        <v>220</v>
      </c>
    </row>
    <row r="38" spans="1:14" ht="15.75" x14ac:dyDescent="0.25">
      <c r="A38" t="s">
        <v>32</v>
      </c>
      <c r="B38" s="29">
        <v>80</v>
      </c>
      <c r="C38" s="29">
        <v>110</v>
      </c>
      <c r="N38" s="15">
        <f t="shared" si="2"/>
        <v>190</v>
      </c>
    </row>
    <row r="39" spans="1:14" ht="15.75" x14ac:dyDescent="0.25">
      <c r="A39" t="s">
        <v>30</v>
      </c>
      <c r="B39" s="29">
        <v>100</v>
      </c>
      <c r="C39" s="29">
        <v>20</v>
      </c>
      <c r="N39" s="15">
        <f t="shared" si="2"/>
        <v>120</v>
      </c>
    </row>
    <row r="40" spans="1:14" ht="15.75" x14ac:dyDescent="0.25">
      <c r="A40" t="s">
        <v>42</v>
      </c>
      <c r="B40" s="29">
        <v>10</v>
      </c>
      <c r="C40" s="29"/>
      <c r="H40">
        <v>100</v>
      </c>
      <c r="N40" s="15">
        <f t="shared" si="2"/>
        <v>110</v>
      </c>
    </row>
    <row r="41" spans="1:14" ht="15.75" x14ac:dyDescent="0.25">
      <c r="A41" t="s">
        <v>28</v>
      </c>
      <c r="B41" s="29">
        <v>100</v>
      </c>
      <c r="C41" s="29"/>
      <c r="N41" s="15">
        <f t="shared" si="2"/>
        <v>100</v>
      </c>
    </row>
    <row r="42" spans="1:14" ht="15.75" x14ac:dyDescent="0.25">
      <c r="A42" t="s">
        <v>31</v>
      </c>
      <c r="B42" s="29">
        <v>80</v>
      </c>
      <c r="C42" s="29"/>
      <c r="N42" s="15">
        <f t="shared" si="2"/>
        <v>80</v>
      </c>
    </row>
    <row r="43" spans="1:14" ht="15.75" x14ac:dyDescent="0.25">
      <c r="A43" t="s">
        <v>79</v>
      </c>
      <c r="B43" s="29"/>
      <c r="C43" s="29">
        <v>70</v>
      </c>
      <c r="N43" s="15">
        <f t="shared" si="2"/>
        <v>70</v>
      </c>
    </row>
    <row r="44" spans="1:14" ht="15.75" x14ac:dyDescent="0.25">
      <c r="A44" t="s">
        <v>33</v>
      </c>
      <c r="B44" s="29">
        <v>70</v>
      </c>
      <c r="C44" s="29"/>
      <c r="N44" s="15">
        <f t="shared" si="2"/>
        <v>70</v>
      </c>
    </row>
    <row r="45" spans="1:14" ht="15.75" x14ac:dyDescent="0.25">
      <c r="A45" t="s">
        <v>76</v>
      </c>
      <c r="B45" s="29"/>
      <c r="C45" s="29">
        <v>60</v>
      </c>
      <c r="N45" s="15">
        <f t="shared" si="2"/>
        <v>60</v>
      </c>
    </row>
    <row r="46" spans="1:14" ht="15.75" x14ac:dyDescent="0.25">
      <c r="A46" t="s">
        <v>41</v>
      </c>
      <c r="B46" s="29">
        <v>20</v>
      </c>
      <c r="C46" s="29"/>
      <c r="N46" s="15">
        <f t="shared" si="2"/>
        <v>20</v>
      </c>
    </row>
    <row r="47" spans="1:14" ht="15.75" x14ac:dyDescent="0.25">
      <c r="A47" t="s">
        <v>123</v>
      </c>
      <c r="B47" s="29"/>
      <c r="C47" s="29"/>
      <c r="N47" s="15">
        <f t="shared" si="2"/>
        <v>0</v>
      </c>
    </row>
    <row r="48" spans="1:14" ht="15.75" x14ac:dyDescent="0.25">
      <c r="B48" s="29"/>
      <c r="C48" s="29"/>
      <c r="N48" s="15"/>
    </row>
    <row r="49" spans="1:14" ht="15.75" x14ac:dyDescent="0.25">
      <c r="B49" s="29"/>
      <c r="C49" s="29"/>
      <c r="N49" s="15"/>
    </row>
    <row r="50" spans="1:14" ht="15.75" x14ac:dyDescent="0.25">
      <c r="A50" t="s">
        <v>26</v>
      </c>
      <c r="B50">
        <v>90</v>
      </c>
      <c r="C50" s="29">
        <v>110</v>
      </c>
      <c r="D50">
        <v>70</v>
      </c>
      <c r="E50">
        <v>90</v>
      </c>
      <c r="H50">
        <v>100</v>
      </c>
      <c r="I50">
        <v>80</v>
      </c>
      <c r="J50">
        <v>110</v>
      </c>
      <c r="N50" s="15">
        <f t="shared" ref="N50:N64" si="3">SUM(B50:M50)</f>
        <v>650</v>
      </c>
    </row>
    <row r="51" spans="1:14" ht="15.75" x14ac:dyDescent="0.25">
      <c r="A51" t="s">
        <v>36</v>
      </c>
      <c r="B51">
        <v>20</v>
      </c>
      <c r="C51" s="29">
        <v>90</v>
      </c>
      <c r="E51">
        <v>110</v>
      </c>
      <c r="F51">
        <v>110</v>
      </c>
      <c r="G51">
        <v>100</v>
      </c>
      <c r="H51">
        <v>25</v>
      </c>
      <c r="I51">
        <v>70</v>
      </c>
      <c r="J51">
        <v>90</v>
      </c>
      <c r="N51" s="15">
        <f t="shared" si="3"/>
        <v>615</v>
      </c>
    </row>
    <row r="52" spans="1:14" ht="15.75" x14ac:dyDescent="0.25">
      <c r="A52" t="s">
        <v>72</v>
      </c>
      <c r="B52" s="29"/>
      <c r="C52" s="29">
        <v>70</v>
      </c>
      <c r="D52">
        <v>70</v>
      </c>
      <c r="G52">
        <v>90</v>
      </c>
      <c r="H52">
        <v>50</v>
      </c>
      <c r="I52" s="23">
        <v>100</v>
      </c>
      <c r="J52">
        <v>100</v>
      </c>
      <c r="N52" s="15">
        <f t="shared" si="3"/>
        <v>480</v>
      </c>
    </row>
    <row r="53" spans="1:14" ht="15.75" x14ac:dyDescent="0.25">
      <c r="A53" s="23" t="s">
        <v>118</v>
      </c>
      <c r="B53">
        <v>70</v>
      </c>
      <c r="C53" s="29">
        <v>20</v>
      </c>
      <c r="D53">
        <v>60</v>
      </c>
      <c r="E53">
        <v>20</v>
      </c>
      <c r="F53">
        <v>110</v>
      </c>
      <c r="I53">
        <v>100</v>
      </c>
      <c r="J53">
        <v>80</v>
      </c>
      <c r="N53" s="15">
        <f t="shared" si="3"/>
        <v>460</v>
      </c>
    </row>
    <row r="54" spans="1:14" ht="15.75" x14ac:dyDescent="0.25">
      <c r="A54" t="s">
        <v>34</v>
      </c>
      <c r="B54">
        <v>70</v>
      </c>
      <c r="C54" s="29">
        <v>20</v>
      </c>
      <c r="E54">
        <v>100</v>
      </c>
      <c r="F54">
        <v>110</v>
      </c>
      <c r="H54">
        <v>50</v>
      </c>
      <c r="I54">
        <v>20</v>
      </c>
      <c r="J54">
        <v>70</v>
      </c>
      <c r="N54" s="15">
        <f t="shared" si="3"/>
        <v>440</v>
      </c>
    </row>
    <row r="55" spans="1:14" ht="15.75" x14ac:dyDescent="0.25">
      <c r="A55" t="s">
        <v>81</v>
      </c>
      <c r="B55" s="29"/>
      <c r="C55" s="29">
        <v>70</v>
      </c>
      <c r="D55">
        <v>90</v>
      </c>
      <c r="I55">
        <v>60</v>
      </c>
      <c r="N55" s="15">
        <f t="shared" si="3"/>
        <v>220</v>
      </c>
    </row>
    <row r="56" spans="1:14" ht="15.75" x14ac:dyDescent="0.25">
      <c r="A56" t="s">
        <v>109</v>
      </c>
      <c r="B56" s="29"/>
      <c r="C56" s="29"/>
      <c r="G56">
        <v>100</v>
      </c>
      <c r="I56">
        <v>90</v>
      </c>
      <c r="N56" s="15">
        <f t="shared" si="3"/>
        <v>190</v>
      </c>
    </row>
    <row r="57" spans="1:14" ht="15.75" x14ac:dyDescent="0.25">
      <c r="A57" t="s">
        <v>75</v>
      </c>
      <c r="B57" s="29"/>
      <c r="C57" s="29">
        <v>20</v>
      </c>
      <c r="D57">
        <v>90</v>
      </c>
      <c r="G57">
        <v>40</v>
      </c>
      <c r="I57">
        <v>20</v>
      </c>
      <c r="N57" s="15">
        <f t="shared" si="3"/>
        <v>170</v>
      </c>
    </row>
    <row r="58" spans="1:14" ht="15.75" x14ac:dyDescent="0.25">
      <c r="A58" t="s">
        <v>38</v>
      </c>
      <c r="B58">
        <v>20</v>
      </c>
      <c r="C58" s="29"/>
      <c r="D58">
        <v>60</v>
      </c>
      <c r="F58">
        <v>40</v>
      </c>
      <c r="I58">
        <v>20</v>
      </c>
      <c r="N58" s="15">
        <f t="shared" si="3"/>
        <v>140</v>
      </c>
    </row>
    <row r="59" spans="1:14" ht="15.75" x14ac:dyDescent="0.25">
      <c r="A59" t="s">
        <v>27</v>
      </c>
      <c r="B59">
        <v>90</v>
      </c>
      <c r="C59" s="29"/>
      <c r="F59">
        <v>40</v>
      </c>
      <c r="N59" s="15">
        <f t="shared" si="3"/>
        <v>130</v>
      </c>
    </row>
    <row r="60" spans="1:14" ht="15.75" x14ac:dyDescent="0.25">
      <c r="A60" t="s">
        <v>24</v>
      </c>
      <c r="B60" s="12">
        <v>100</v>
      </c>
      <c r="C60" s="29"/>
      <c r="N60" s="15">
        <f t="shared" si="3"/>
        <v>100</v>
      </c>
    </row>
    <row r="61" spans="1:14" ht="15.75" x14ac:dyDescent="0.25">
      <c r="A61" t="s">
        <v>70</v>
      </c>
      <c r="B61" s="29"/>
      <c r="C61" s="29">
        <v>90</v>
      </c>
      <c r="N61" s="15">
        <f t="shared" si="3"/>
        <v>90</v>
      </c>
    </row>
    <row r="62" spans="1:14" ht="15.75" x14ac:dyDescent="0.25">
      <c r="A62" t="s">
        <v>100</v>
      </c>
      <c r="B62" s="29"/>
      <c r="C62" s="29"/>
      <c r="E62">
        <v>40</v>
      </c>
      <c r="I62">
        <v>30</v>
      </c>
      <c r="N62" s="15">
        <f t="shared" si="3"/>
        <v>70</v>
      </c>
    </row>
    <row r="63" spans="1:14" ht="15.75" x14ac:dyDescent="0.25">
      <c r="A63" t="s">
        <v>39</v>
      </c>
      <c r="B63">
        <v>20</v>
      </c>
      <c r="C63" s="29"/>
      <c r="N63" s="15">
        <f t="shared" si="3"/>
        <v>20</v>
      </c>
    </row>
    <row r="64" spans="1:14" ht="15.75" x14ac:dyDescent="0.25">
      <c r="A64" t="s">
        <v>121</v>
      </c>
      <c r="B64" s="29"/>
      <c r="C64" s="29"/>
      <c r="N64" s="15">
        <f t="shared" si="3"/>
        <v>0</v>
      </c>
    </row>
  </sheetData>
  <sortState ref="A50:N64">
    <sortCondition descending="1" ref="N50:N64"/>
  </sortState>
  <pageMargins left="0.7" right="0.7" top="0.75" bottom="0.75" header="0.3" footer="0.3"/>
  <pageSetup scale="6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DDBA-5741-4806-AC51-E66A4E9B73AE}">
  <dimension ref="A1:N65"/>
  <sheetViews>
    <sheetView tabSelected="1" workbookViewId="0">
      <pane ySplit="615" topLeftCell="A31" activePane="bottomLeft"/>
      <selection sqref="A1:N1048576"/>
      <selection pane="bottomLeft" activeCell="L52" sqref="L52"/>
    </sheetView>
  </sheetViews>
  <sheetFormatPr defaultRowHeight="15.75" x14ac:dyDescent="0.25"/>
  <cols>
    <col min="1" max="1" width="24.5703125" customWidth="1"/>
    <col min="2" max="3" width="9.140625" style="29"/>
    <col min="14" max="14" width="9.140625" style="15"/>
  </cols>
  <sheetData>
    <row r="1" spans="1:14" x14ac:dyDescent="0.25">
      <c r="B1" s="29" t="s">
        <v>86</v>
      </c>
      <c r="C1" s="29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146</v>
      </c>
      <c r="N1" s="15" t="s">
        <v>124</v>
      </c>
    </row>
    <row r="2" spans="1:14" ht="18.75" x14ac:dyDescent="0.3">
      <c r="A2" s="1" t="s">
        <v>1</v>
      </c>
    </row>
    <row r="3" spans="1:14" x14ac:dyDescent="0.25">
      <c r="A3" s="2"/>
    </row>
    <row r="4" spans="1:14" x14ac:dyDescent="0.25">
      <c r="A4" t="s">
        <v>17</v>
      </c>
      <c r="B4" s="29">
        <v>70</v>
      </c>
      <c r="E4">
        <v>110</v>
      </c>
      <c r="F4">
        <v>110</v>
      </c>
      <c r="H4">
        <v>100</v>
      </c>
      <c r="I4">
        <v>110</v>
      </c>
      <c r="N4" s="15">
        <f t="shared" ref="N4:N17" si="0">SUM(B4:M4)</f>
        <v>500</v>
      </c>
    </row>
    <row r="5" spans="1:14" x14ac:dyDescent="0.25">
      <c r="A5" t="s">
        <v>19</v>
      </c>
      <c r="B5" s="29">
        <v>10</v>
      </c>
      <c r="C5" s="29">
        <v>10</v>
      </c>
      <c r="E5">
        <v>100</v>
      </c>
      <c r="F5">
        <v>100</v>
      </c>
      <c r="G5">
        <v>90</v>
      </c>
      <c r="H5">
        <v>25</v>
      </c>
      <c r="K5">
        <v>100</v>
      </c>
      <c r="L5">
        <v>120</v>
      </c>
      <c r="N5" s="15">
        <f t="shared" si="0"/>
        <v>555</v>
      </c>
    </row>
    <row r="6" spans="1:14" x14ac:dyDescent="0.25">
      <c r="A6" s="24" t="s">
        <v>119</v>
      </c>
      <c r="C6" s="29">
        <v>100</v>
      </c>
      <c r="D6">
        <v>100</v>
      </c>
      <c r="H6">
        <v>25</v>
      </c>
      <c r="J6">
        <v>30</v>
      </c>
      <c r="N6" s="15">
        <f t="shared" si="0"/>
        <v>255</v>
      </c>
    </row>
    <row r="7" spans="1:14" x14ac:dyDescent="0.25">
      <c r="A7" t="s">
        <v>15</v>
      </c>
      <c r="B7" s="29">
        <v>90</v>
      </c>
      <c r="C7" s="29">
        <v>80</v>
      </c>
      <c r="D7">
        <v>30</v>
      </c>
      <c r="N7" s="15">
        <f t="shared" si="0"/>
        <v>200</v>
      </c>
    </row>
    <row r="8" spans="1:14" x14ac:dyDescent="0.25">
      <c r="A8" t="s">
        <v>71</v>
      </c>
      <c r="C8" s="29">
        <v>90</v>
      </c>
      <c r="E8">
        <v>90</v>
      </c>
      <c r="N8" s="15">
        <f t="shared" si="0"/>
        <v>180</v>
      </c>
    </row>
    <row r="9" spans="1:14" x14ac:dyDescent="0.25">
      <c r="A9" t="s">
        <v>68</v>
      </c>
      <c r="C9" s="29">
        <v>70</v>
      </c>
      <c r="G9">
        <v>110</v>
      </c>
      <c r="N9" s="15">
        <f t="shared" si="0"/>
        <v>180</v>
      </c>
    </row>
    <row r="10" spans="1:14" x14ac:dyDescent="0.25">
      <c r="A10" t="s">
        <v>11</v>
      </c>
      <c r="B10" s="29">
        <v>100</v>
      </c>
      <c r="N10" s="15">
        <f t="shared" si="0"/>
        <v>100</v>
      </c>
    </row>
    <row r="11" spans="1:14" x14ac:dyDescent="0.25">
      <c r="A11" t="s">
        <v>9</v>
      </c>
      <c r="B11" s="29">
        <v>100</v>
      </c>
      <c r="N11" s="15">
        <f t="shared" si="0"/>
        <v>100</v>
      </c>
    </row>
    <row r="12" spans="1:14" x14ac:dyDescent="0.25">
      <c r="A12" t="s">
        <v>114</v>
      </c>
      <c r="I12">
        <v>100</v>
      </c>
      <c r="N12" s="15">
        <f t="shared" si="0"/>
        <v>100</v>
      </c>
    </row>
    <row r="13" spans="1:14" x14ac:dyDescent="0.25">
      <c r="A13" t="s">
        <v>78</v>
      </c>
      <c r="C13" s="29">
        <v>80</v>
      </c>
      <c r="N13" s="15">
        <f t="shared" si="0"/>
        <v>80</v>
      </c>
    </row>
    <row r="14" spans="1:14" x14ac:dyDescent="0.25">
      <c r="A14" t="s">
        <v>20</v>
      </c>
      <c r="B14" s="29">
        <v>70</v>
      </c>
      <c r="N14" s="15">
        <f t="shared" si="0"/>
        <v>70</v>
      </c>
    </row>
    <row r="15" spans="1:14" x14ac:dyDescent="0.25">
      <c r="A15" t="s">
        <v>134</v>
      </c>
      <c r="L15">
        <v>70</v>
      </c>
      <c r="N15" s="15">
        <f t="shared" si="0"/>
        <v>70</v>
      </c>
    </row>
    <row r="16" spans="1:14" x14ac:dyDescent="0.25">
      <c r="A16" t="s">
        <v>21</v>
      </c>
      <c r="B16" s="29">
        <v>20</v>
      </c>
      <c r="N16" s="15">
        <f t="shared" si="0"/>
        <v>20</v>
      </c>
    </row>
    <row r="17" spans="1:14" x14ac:dyDescent="0.25">
      <c r="A17" t="s">
        <v>22</v>
      </c>
      <c r="B17" s="29">
        <v>10</v>
      </c>
      <c r="N17" s="15">
        <f t="shared" si="0"/>
        <v>10</v>
      </c>
    </row>
    <row r="20" spans="1:14" x14ac:dyDescent="0.25">
      <c r="A20" t="s">
        <v>13</v>
      </c>
      <c r="B20" s="29">
        <v>100</v>
      </c>
      <c r="C20" s="29">
        <v>70</v>
      </c>
      <c r="D20">
        <v>110</v>
      </c>
      <c r="E20">
        <v>90</v>
      </c>
      <c r="F20">
        <v>110</v>
      </c>
      <c r="G20">
        <v>65</v>
      </c>
      <c r="H20">
        <v>100</v>
      </c>
      <c r="I20">
        <v>90</v>
      </c>
      <c r="J20">
        <v>70</v>
      </c>
      <c r="K20">
        <v>90</v>
      </c>
      <c r="L20">
        <v>40</v>
      </c>
      <c r="N20" s="15">
        <f t="shared" ref="N20:N31" si="1">SUM(B20:M20)</f>
        <v>935</v>
      </c>
    </row>
    <row r="21" spans="1:14" x14ac:dyDescent="0.25">
      <c r="A21" t="s">
        <v>12</v>
      </c>
      <c r="B21" s="29">
        <v>110</v>
      </c>
      <c r="E21">
        <v>80</v>
      </c>
      <c r="F21">
        <v>110</v>
      </c>
      <c r="G21">
        <v>95</v>
      </c>
      <c r="H21">
        <v>100</v>
      </c>
      <c r="I21">
        <v>100</v>
      </c>
      <c r="J21">
        <v>100</v>
      </c>
      <c r="K21">
        <v>80</v>
      </c>
      <c r="N21" s="15">
        <f t="shared" si="1"/>
        <v>775</v>
      </c>
    </row>
    <row r="22" spans="1:14" x14ac:dyDescent="0.25">
      <c r="A22" t="s">
        <v>14</v>
      </c>
      <c r="B22" s="29">
        <v>90</v>
      </c>
      <c r="C22" s="29">
        <v>80</v>
      </c>
      <c r="D22">
        <v>40</v>
      </c>
      <c r="F22">
        <v>110</v>
      </c>
      <c r="G22">
        <v>65</v>
      </c>
      <c r="H22">
        <v>100</v>
      </c>
      <c r="I22">
        <v>70</v>
      </c>
      <c r="J22">
        <v>90</v>
      </c>
      <c r="K22">
        <v>100</v>
      </c>
      <c r="N22" s="15">
        <f t="shared" si="1"/>
        <v>745</v>
      </c>
    </row>
    <row r="23" spans="1:14" x14ac:dyDescent="0.25">
      <c r="A23" t="s">
        <v>16</v>
      </c>
      <c r="B23" s="29">
        <v>80</v>
      </c>
      <c r="C23" s="29">
        <v>30</v>
      </c>
      <c r="D23">
        <v>110</v>
      </c>
      <c r="E23">
        <v>100</v>
      </c>
      <c r="F23">
        <v>110</v>
      </c>
      <c r="G23">
        <v>40</v>
      </c>
      <c r="H23">
        <v>25</v>
      </c>
      <c r="I23">
        <v>60</v>
      </c>
      <c r="J23">
        <v>80</v>
      </c>
      <c r="K23">
        <v>110</v>
      </c>
      <c r="L23">
        <v>190</v>
      </c>
      <c r="N23" s="15">
        <f t="shared" si="1"/>
        <v>935</v>
      </c>
    </row>
    <row r="24" spans="1:14" x14ac:dyDescent="0.25">
      <c r="A24" t="s">
        <v>113</v>
      </c>
      <c r="H24">
        <v>100</v>
      </c>
      <c r="I24">
        <v>110</v>
      </c>
      <c r="J24">
        <v>110</v>
      </c>
      <c r="N24" s="15">
        <f t="shared" si="1"/>
        <v>320</v>
      </c>
    </row>
    <row r="25" spans="1:14" x14ac:dyDescent="0.25">
      <c r="A25" t="s">
        <v>18</v>
      </c>
      <c r="B25" s="29">
        <v>70</v>
      </c>
      <c r="C25" s="29">
        <v>100</v>
      </c>
      <c r="F25">
        <v>110</v>
      </c>
      <c r="N25" s="15">
        <f t="shared" si="1"/>
        <v>280</v>
      </c>
    </row>
    <row r="26" spans="1:14" x14ac:dyDescent="0.25">
      <c r="A26" t="s">
        <v>80</v>
      </c>
      <c r="C26" s="29">
        <v>10</v>
      </c>
      <c r="E26">
        <v>40</v>
      </c>
      <c r="G26">
        <v>95</v>
      </c>
      <c r="I26">
        <v>80</v>
      </c>
      <c r="J26">
        <v>20</v>
      </c>
      <c r="N26" s="15">
        <f t="shared" si="1"/>
        <v>245</v>
      </c>
    </row>
    <row r="27" spans="1:14" x14ac:dyDescent="0.25">
      <c r="A27" t="s">
        <v>63</v>
      </c>
      <c r="C27" s="29">
        <v>90</v>
      </c>
      <c r="D27">
        <v>80</v>
      </c>
      <c r="E27">
        <v>70</v>
      </c>
      <c r="K27">
        <v>70</v>
      </c>
      <c r="L27">
        <v>110</v>
      </c>
      <c r="N27" s="15">
        <f t="shared" si="1"/>
        <v>420</v>
      </c>
    </row>
    <row r="28" spans="1:14" x14ac:dyDescent="0.25">
      <c r="A28" t="s">
        <v>107</v>
      </c>
      <c r="G28">
        <v>100</v>
      </c>
      <c r="L28">
        <v>100</v>
      </c>
      <c r="N28" s="15">
        <f t="shared" si="1"/>
        <v>200</v>
      </c>
    </row>
    <row r="29" spans="1:14" x14ac:dyDescent="0.25">
      <c r="A29" t="s">
        <v>69</v>
      </c>
      <c r="C29" s="29">
        <v>100</v>
      </c>
      <c r="N29" s="15">
        <f t="shared" si="1"/>
        <v>100</v>
      </c>
    </row>
    <row r="30" spans="1:14" x14ac:dyDescent="0.25">
      <c r="A30" s="12" t="s">
        <v>74</v>
      </c>
      <c r="C30" s="29">
        <v>30</v>
      </c>
      <c r="N30" s="15">
        <f t="shared" si="1"/>
        <v>30</v>
      </c>
    </row>
    <row r="31" spans="1:14" x14ac:dyDescent="0.25">
      <c r="A31" s="12" t="s">
        <v>73</v>
      </c>
      <c r="C31" s="29">
        <v>10</v>
      </c>
      <c r="N31" s="15">
        <f t="shared" si="1"/>
        <v>10</v>
      </c>
    </row>
    <row r="34" spans="1:14" ht="18.75" x14ac:dyDescent="0.3">
      <c r="A34" s="5" t="s">
        <v>23</v>
      </c>
    </row>
    <row r="35" spans="1:14" x14ac:dyDescent="0.25">
      <c r="A35" t="s">
        <v>77</v>
      </c>
      <c r="C35" s="29">
        <v>100</v>
      </c>
      <c r="D35">
        <v>80</v>
      </c>
      <c r="E35">
        <v>80</v>
      </c>
      <c r="G35">
        <v>100</v>
      </c>
      <c r="H35">
        <v>50</v>
      </c>
      <c r="I35">
        <v>100</v>
      </c>
      <c r="N35" s="15">
        <f t="shared" ref="N35:N48" si="2">SUM(B35:M35)</f>
        <v>510</v>
      </c>
    </row>
    <row r="36" spans="1:14" x14ac:dyDescent="0.25">
      <c r="A36" s="12" t="s">
        <v>67</v>
      </c>
      <c r="C36" s="29">
        <v>80</v>
      </c>
      <c r="D36">
        <v>100</v>
      </c>
      <c r="E36">
        <v>100</v>
      </c>
      <c r="G36">
        <v>100</v>
      </c>
      <c r="J36">
        <v>30</v>
      </c>
      <c r="N36" s="15">
        <f t="shared" si="2"/>
        <v>410</v>
      </c>
    </row>
    <row r="37" spans="1:14" x14ac:dyDescent="0.25">
      <c r="A37" t="s">
        <v>37</v>
      </c>
      <c r="B37" s="29">
        <v>20</v>
      </c>
      <c r="C37" s="29">
        <v>20</v>
      </c>
      <c r="E37">
        <v>90</v>
      </c>
      <c r="G37">
        <v>90</v>
      </c>
      <c r="K37">
        <v>110</v>
      </c>
      <c r="N37" s="15">
        <f t="shared" si="2"/>
        <v>330</v>
      </c>
    </row>
    <row r="38" spans="1:14" x14ac:dyDescent="0.25">
      <c r="A38" t="s">
        <v>40</v>
      </c>
      <c r="B38" s="29">
        <v>10</v>
      </c>
      <c r="E38">
        <v>100</v>
      </c>
      <c r="H38">
        <v>100</v>
      </c>
      <c r="I38">
        <v>110</v>
      </c>
      <c r="N38" s="15">
        <f t="shared" si="2"/>
        <v>320</v>
      </c>
    </row>
    <row r="39" spans="1:14" x14ac:dyDescent="0.25">
      <c r="A39" t="s">
        <v>32</v>
      </c>
      <c r="B39" s="29">
        <v>80</v>
      </c>
      <c r="C39" s="29">
        <v>110</v>
      </c>
      <c r="N39" s="15">
        <f t="shared" si="2"/>
        <v>190</v>
      </c>
    </row>
    <row r="40" spans="1:14" x14ac:dyDescent="0.25">
      <c r="A40" t="s">
        <v>30</v>
      </c>
      <c r="B40" s="29">
        <v>100</v>
      </c>
      <c r="C40" s="29">
        <v>20</v>
      </c>
      <c r="N40" s="15">
        <f t="shared" si="2"/>
        <v>120</v>
      </c>
    </row>
    <row r="41" spans="1:14" x14ac:dyDescent="0.25">
      <c r="A41" t="s">
        <v>42</v>
      </c>
      <c r="B41" s="29">
        <v>10</v>
      </c>
      <c r="H41">
        <v>100</v>
      </c>
      <c r="N41" s="15">
        <f t="shared" si="2"/>
        <v>110</v>
      </c>
    </row>
    <row r="42" spans="1:14" x14ac:dyDescent="0.25">
      <c r="A42" t="s">
        <v>28</v>
      </c>
      <c r="B42" s="29">
        <v>100</v>
      </c>
      <c r="N42" s="15">
        <f t="shared" si="2"/>
        <v>100</v>
      </c>
    </row>
    <row r="43" spans="1:14" x14ac:dyDescent="0.25">
      <c r="A43" t="s">
        <v>123</v>
      </c>
      <c r="K43">
        <v>90</v>
      </c>
      <c r="N43" s="15">
        <f t="shared" si="2"/>
        <v>90</v>
      </c>
    </row>
    <row r="44" spans="1:14" x14ac:dyDescent="0.25">
      <c r="A44" t="s">
        <v>31</v>
      </c>
      <c r="B44" s="29">
        <v>80</v>
      </c>
      <c r="N44" s="15">
        <f t="shared" si="2"/>
        <v>80</v>
      </c>
    </row>
    <row r="45" spans="1:14" x14ac:dyDescent="0.25">
      <c r="A45" t="s">
        <v>79</v>
      </c>
      <c r="C45" s="29">
        <v>70</v>
      </c>
      <c r="N45" s="15">
        <f t="shared" si="2"/>
        <v>70</v>
      </c>
    </row>
    <row r="46" spans="1:14" x14ac:dyDescent="0.25">
      <c r="A46" t="s">
        <v>33</v>
      </c>
      <c r="B46" s="29">
        <v>70</v>
      </c>
      <c r="N46" s="15">
        <f t="shared" si="2"/>
        <v>70</v>
      </c>
    </row>
    <row r="47" spans="1:14" x14ac:dyDescent="0.25">
      <c r="A47" t="s">
        <v>76</v>
      </c>
      <c r="C47" s="29">
        <v>60</v>
      </c>
      <c r="N47" s="15">
        <f t="shared" si="2"/>
        <v>60</v>
      </c>
    </row>
    <row r="48" spans="1:14" x14ac:dyDescent="0.25">
      <c r="A48" t="s">
        <v>41</v>
      </c>
      <c r="B48" s="29">
        <v>20</v>
      </c>
      <c r="N48" s="15">
        <f t="shared" si="2"/>
        <v>20</v>
      </c>
    </row>
    <row r="51" spans="1:14" x14ac:dyDescent="0.25">
      <c r="A51" t="s">
        <v>26</v>
      </c>
      <c r="B51">
        <v>90</v>
      </c>
      <c r="C51" s="29">
        <v>110</v>
      </c>
      <c r="D51">
        <v>70</v>
      </c>
      <c r="E51">
        <v>90</v>
      </c>
      <c r="H51">
        <v>100</v>
      </c>
      <c r="I51">
        <v>80</v>
      </c>
      <c r="J51">
        <v>110</v>
      </c>
      <c r="K51">
        <v>100</v>
      </c>
      <c r="L51">
        <v>120</v>
      </c>
      <c r="N51" s="15">
        <f t="shared" ref="N51:N65" si="3">SUM(B51:M51)</f>
        <v>870</v>
      </c>
    </row>
    <row r="52" spans="1:14" x14ac:dyDescent="0.25">
      <c r="A52" t="s">
        <v>36</v>
      </c>
      <c r="B52">
        <v>20</v>
      </c>
      <c r="C52" s="29">
        <v>90</v>
      </c>
      <c r="E52">
        <v>110</v>
      </c>
      <c r="F52">
        <v>110</v>
      </c>
      <c r="G52">
        <v>100</v>
      </c>
      <c r="H52">
        <v>25</v>
      </c>
      <c r="I52">
        <v>70</v>
      </c>
      <c r="J52">
        <v>90</v>
      </c>
      <c r="K52">
        <v>90</v>
      </c>
      <c r="N52" s="15">
        <f t="shared" si="3"/>
        <v>705</v>
      </c>
    </row>
    <row r="53" spans="1:14" x14ac:dyDescent="0.25">
      <c r="A53" t="s">
        <v>72</v>
      </c>
      <c r="C53" s="29">
        <v>70</v>
      </c>
      <c r="D53">
        <v>70</v>
      </c>
      <c r="G53">
        <v>90</v>
      </c>
      <c r="H53">
        <v>50</v>
      </c>
      <c r="I53" s="23">
        <v>100</v>
      </c>
      <c r="J53">
        <v>100</v>
      </c>
      <c r="K53">
        <v>90</v>
      </c>
      <c r="N53" s="15">
        <f t="shared" si="3"/>
        <v>570</v>
      </c>
    </row>
    <row r="54" spans="1:14" x14ac:dyDescent="0.25">
      <c r="A54" s="23" t="s">
        <v>118</v>
      </c>
      <c r="B54">
        <v>70</v>
      </c>
      <c r="C54" s="29">
        <v>20</v>
      </c>
      <c r="D54">
        <v>60</v>
      </c>
      <c r="E54">
        <v>20</v>
      </c>
      <c r="F54">
        <v>110</v>
      </c>
      <c r="I54">
        <v>100</v>
      </c>
      <c r="J54">
        <v>80</v>
      </c>
      <c r="K54">
        <v>80</v>
      </c>
      <c r="L54">
        <v>130</v>
      </c>
      <c r="N54" s="15">
        <f t="shared" si="3"/>
        <v>670</v>
      </c>
    </row>
    <row r="55" spans="1:14" x14ac:dyDescent="0.25">
      <c r="A55" t="s">
        <v>34</v>
      </c>
      <c r="B55">
        <v>70</v>
      </c>
      <c r="C55" s="29">
        <v>20</v>
      </c>
      <c r="E55">
        <v>100</v>
      </c>
      <c r="F55">
        <v>110</v>
      </c>
      <c r="H55">
        <v>50</v>
      </c>
      <c r="I55">
        <v>20</v>
      </c>
      <c r="J55">
        <v>70</v>
      </c>
      <c r="K55">
        <v>20</v>
      </c>
      <c r="L55">
        <v>90</v>
      </c>
      <c r="N55" s="15">
        <f t="shared" si="3"/>
        <v>550</v>
      </c>
    </row>
    <row r="56" spans="1:14" x14ac:dyDescent="0.25">
      <c r="A56" t="s">
        <v>75</v>
      </c>
      <c r="C56" s="29">
        <v>20</v>
      </c>
      <c r="D56">
        <v>90</v>
      </c>
      <c r="G56">
        <v>40</v>
      </c>
      <c r="I56">
        <v>20</v>
      </c>
      <c r="K56">
        <v>70</v>
      </c>
      <c r="L56">
        <v>20</v>
      </c>
      <c r="N56" s="15">
        <f t="shared" si="3"/>
        <v>260</v>
      </c>
    </row>
    <row r="57" spans="1:14" x14ac:dyDescent="0.25">
      <c r="A57" t="s">
        <v>81</v>
      </c>
      <c r="C57" s="29">
        <v>70</v>
      </c>
      <c r="D57">
        <v>90</v>
      </c>
      <c r="I57">
        <v>60</v>
      </c>
      <c r="N57" s="15">
        <f t="shared" si="3"/>
        <v>220</v>
      </c>
    </row>
    <row r="58" spans="1:14" x14ac:dyDescent="0.25">
      <c r="A58" t="s">
        <v>109</v>
      </c>
      <c r="G58">
        <v>100</v>
      </c>
      <c r="I58">
        <v>90</v>
      </c>
      <c r="N58" s="15">
        <f t="shared" si="3"/>
        <v>190</v>
      </c>
    </row>
    <row r="59" spans="1:14" x14ac:dyDescent="0.25">
      <c r="A59" t="s">
        <v>38</v>
      </c>
      <c r="B59">
        <v>20</v>
      </c>
      <c r="D59">
        <v>60</v>
      </c>
      <c r="F59">
        <v>40</v>
      </c>
      <c r="I59">
        <v>20</v>
      </c>
      <c r="N59" s="15">
        <f t="shared" si="3"/>
        <v>140</v>
      </c>
    </row>
    <row r="60" spans="1:14" x14ac:dyDescent="0.25">
      <c r="A60" t="s">
        <v>27</v>
      </c>
      <c r="B60">
        <v>90</v>
      </c>
      <c r="F60">
        <v>40</v>
      </c>
      <c r="N60" s="15">
        <f t="shared" si="3"/>
        <v>130</v>
      </c>
    </row>
    <row r="61" spans="1:14" x14ac:dyDescent="0.25">
      <c r="A61" t="s">
        <v>24</v>
      </c>
      <c r="B61" s="12">
        <v>100</v>
      </c>
      <c r="K61">
        <v>20</v>
      </c>
      <c r="N61" s="15">
        <f t="shared" si="3"/>
        <v>120</v>
      </c>
    </row>
    <row r="62" spans="1:14" x14ac:dyDescent="0.25">
      <c r="A62" t="s">
        <v>100</v>
      </c>
      <c r="E62">
        <v>40</v>
      </c>
      <c r="I62">
        <v>30</v>
      </c>
      <c r="K62">
        <v>30</v>
      </c>
      <c r="N62" s="15">
        <f t="shared" si="3"/>
        <v>100</v>
      </c>
    </row>
    <row r="63" spans="1:14" x14ac:dyDescent="0.25">
      <c r="A63" t="s">
        <v>70</v>
      </c>
      <c r="C63" s="29">
        <v>90</v>
      </c>
      <c r="L63">
        <v>90</v>
      </c>
      <c r="N63" s="15">
        <f t="shared" si="3"/>
        <v>180</v>
      </c>
    </row>
    <row r="64" spans="1:14" x14ac:dyDescent="0.25">
      <c r="A64" t="s">
        <v>121</v>
      </c>
      <c r="K64">
        <v>30</v>
      </c>
      <c r="N64" s="15">
        <f t="shared" si="3"/>
        <v>30</v>
      </c>
    </row>
    <row r="65" spans="1:14" x14ac:dyDescent="0.25">
      <c r="A65" t="s">
        <v>39</v>
      </c>
      <c r="B65">
        <v>20</v>
      </c>
      <c r="N65" s="15">
        <f t="shared" si="3"/>
        <v>20</v>
      </c>
    </row>
  </sheetData>
  <sortState ref="A51:N65">
    <sortCondition descending="1" ref="N51:N6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33DE-E0AA-4DDA-BFFB-1459D3277A7A}">
  <dimension ref="A2:E10"/>
  <sheetViews>
    <sheetView workbookViewId="0">
      <selection activeCell="A2" sqref="A2:I10"/>
    </sheetView>
  </sheetViews>
  <sheetFormatPr defaultRowHeight="15" x14ac:dyDescent="0.25"/>
  <sheetData>
    <row r="2" spans="1:5" ht="18.75" x14ac:dyDescent="0.3">
      <c r="A2" s="8" t="s">
        <v>52</v>
      </c>
    </row>
    <row r="3" spans="1:5" x14ac:dyDescent="0.25">
      <c r="A3" t="s">
        <v>43</v>
      </c>
      <c r="C3" s="7">
        <v>400</v>
      </c>
      <c r="D3" s="6" t="s">
        <v>46</v>
      </c>
      <c r="E3" t="s">
        <v>50</v>
      </c>
    </row>
    <row r="4" spans="1:5" x14ac:dyDescent="0.25">
      <c r="A4" t="s">
        <v>44</v>
      </c>
      <c r="C4" s="7">
        <v>35</v>
      </c>
    </row>
    <row r="5" spans="1:5" x14ac:dyDescent="0.25">
      <c r="A5" t="s">
        <v>45</v>
      </c>
      <c r="C5" s="7">
        <v>150</v>
      </c>
      <c r="E5" t="s">
        <v>51</v>
      </c>
    </row>
    <row r="6" spans="1:5" ht="18.75" x14ac:dyDescent="0.3">
      <c r="A6" s="8" t="s">
        <v>53</v>
      </c>
    </row>
    <row r="7" spans="1:5" x14ac:dyDescent="0.25">
      <c r="A7" t="s">
        <v>47</v>
      </c>
      <c r="C7" s="7">
        <v>2000</v>
      </c>
      <c r="D7" t="s">
        <v>48</v>
      </c>
      <c r="E7" t="s">
        <v>49</v>
      </c>
    </row>
    <row r="8" spans="1:5" x14ac:dyDescent="0.25">
      <c r="A8" t="s">
        <v>54</v>
      </c>
      <c r="C8" s="7">
        <v>400</v>
      </c>
      <c r="D8" t="s">
        <v>55</v>
      </c>
    </row>
    <row r="10" spans="1:5" x14ac:dyDescent="0.25">
      <c r="A10" t="s">
        <v>56</v>
      </c>
      <c r="C10" s="7">
        <f>SUM(C3:C8)</f>
        <v>2985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25C1-686D-4960-8EEF-2FF62E686179}">
  <dimension ref="A1:K57"/>
  <sheetViews>
    <sheetView topLeftCell="A4" workbookViewId="0">
      <selection activeCell="A20" sqref="A20"/>
    </sheetView>
  </sheetViews>
  <sheetFormatPr defaultRowHeight="15" x14ac:dyDescent="0.25"/>
  <cols>
    <col min="1" max="1" width="24.5703125" customWidth="1"/>
    <col min="2" max="2" width="0" hidden="1" customWidth="1"/>
    <col min="3" max="3" width="8" hidden="1" customWidth="1"/>
    <col min="4" max="4" width="6.140625" customWidth="1"/>
    <col min="5" max="5" width="9.140625" style="10"/>
    <col min="6" max="6" width="10.5703125" style="10" customWidth="1"/>
  </cols>
  <sheetData>
    <row r="1" spans="1:11" x14ac:dyDescent="0.25">
      <c r="K1" t="s">
        <v>65</v>
      </c>
    </row>
    <row r="2" spans="1:11" ht="18.75" x14ac:dyDescent="0.3">
      <c r="A2" s="1" t="s">
        <v>1</v>
      </c>
      <c r="K2" s="10">
        <v>1.5138888888888891</v>
      </c>
    </row>
    <row r="3" spans="1:11" ht="30" x14ac:dyDescent="0.25">
      <c r="A3" s="2"/>
      <c r="B3" s="2" t="s">
        <v>4</v>
      </c>
      <c r="C3" s="2" t="s">
        <v>5</v>
      </c>
      <c r="D3" s="2" t="s">
        <v>6</v>
      </c>
      <c r="E3" s="11" t="s">
        <v>64</v>
      </c>
      <c r="F3" s="11" t="s">
        <v>8</v>
      </c>
      <c r="G3" s="2" t="s">
        <v>62</v>
      </c>
      <c r="H3" s="2" t="s">
        <v>98</v>
      </c>
    </row>
    <row r="4" spans="1:11" x14ac:dyDescent="0.25">
      <c r="A4" s="12" t="s">
        <v>66</v>
      </c>
      <c r="B4" s="13">
        <v>50</v>
      </c>
      <c r="C4" t="s">
        <v>10</v>
      </c>
      <c r="E4" s="10">
        <v>1.5069444444444444</v>
      </c>
      <c r="F4" s="10">
        <f t="shared" ref="F4:F15" si="0">IF(E4=0,"",ABS(E4-$K$2))</f>
        <v>6.9444444444446418E-3</v>
      </c>
      <c r="G4">
        <v>100</v>
      </c>
      <c r="H4">
        <f>G4+D4</f>
        <v>100</v>
      </c>
    </row>
    <row r="5" spans="1:11" x14ac:dyDescent="0.25">
      <c r="A5" t="s">
        <v>71</v>
      </c>
      <c r="B5">
        <v>51</v>
      </c>
      <c r="C5" t="s">
        <v>10</v>
      </c>
      <c r="E5" s="10">
        <v>1.4937500000000001</v>
      </c>
      <c r="F5" s="10">
        <f t="shared" si="0"/>
        <v>2.0138888888888928E-2</v>
      </c>
      <c r="G5">
        <v>90</v>
      </c>
      <c r="H5">
        <f t="shared" ref="H5:H9" si="1">G5+D5</f>
        <v>90</v>
      </c>
    </row>
    <row r="6" spans="1:11" x14ac:dyDescent="0.25">
      <c r="A6" t="s">
        <v>78</v>
      </c>
      <c r="B6">
        <v>50</v>
      </c>
      <c r="C6" t="s">
        <v>10</v>
      </c>
      <c r="E6" s="10">
        <v>1.4826388888888891</v>
      </c>
      <c r="F6" s="10">
        <f t="shared" si="0"/>
        <v>3.125E-2</v>
      </c>
      <c r="G6">
        <v>80</v>
      </c>
      <c r="H6">
        <f t="shared" si="1"/>
        <v>80</v>
      </c>
    </row>
    <row r="7" spans="1:11" x14ac:dyDescent="0.25">
      <c r="A7" t="s">
        <v>15</v>
      </c>
      <c r="B7">
        <v>35</v>
      </c>
      <c r="C7" t="s">
        <v>10</v>
      </c>
      <c r="D7">
        <v>10</v>
      </c>
      <c r="E7" s="10">
        <v>1.434722222222222</v>
      </c>
      <c r="F7" s="10">
        <f t="shared" si="0"/>
        <v>7.9166666666667052E-2</v>
      </c>
      <c r="G7">
        <v>70</v>
      </c>
      <c r="H7">
        <f t="shared" si="1"/>
        <v>80</v>
      </c>
    </row>
    <row r="8" spans="1:11" x14ac:dyDescent="0.25">
      <c r="A8" t="s">
        <v>68</v>
      </c>
      <c r="B8">
        <v>50</v>
      </c>
      <c r="C8" t="s">
        <v>10</v>
      </c>
      <c r="D8">
        <v>10</v>
      </c>
      <c r="E8" s="10">
        <v>1.4381944444444443</v>
      </c>
      <c r="F8" s="10">
        <f t="shared" si="0"/>
        <v>7.5694444444444731E-2</v>
      </c>
      <c r="G8">
        <v>60</v>
      </c>
      <c r="H8">
        <f t="shared" si="1"/>
        <v>70</v>
      </c>
    </row>
    <row r="9" spans="1:11" x14ac:dyDescent="0.25">
      <c r="A9" t="s">
        <v>19</v>
      </c>
      <c r="B9">
        <v>53</v>
      </c>
      <c r="C9" t="s">
        <v>10</v>
      </c>
      <c r="E9" s="10">
        <v>1.60625</v>
      </c>
      <c r="F9" s="10">
        <f t="shared" si="0"/>
        <v>9.2361111111110894E-2</v>
      </c>
      <c r="G9">
        <v>10</v>
      </c>
      <c r="H9">
        <f t="shared" si="1"/>
        <v>10</v>
      </c>
    </row>
    <row r="10" spans="1:11" hidden="1" x14ac:dyDescent="0.25">
      <c r="A10" t="s">
        <v>22</v>
      </c>
      <c r="B10">
        <v>15</v>
      </c>
      <c r="C10" t="s">
        <v>10</v>
      </c>
      <c r="F10" s="10" t="str">
        <f t="shared" si="0"/>
        <v/>
      </c>
    </row>
    <row r="11" spans="1:11" hidden="1" x14ac:dyDescent="0.25">
      <c r="A11" t="s">
        <v>11</v>
      </c>
      <c r="B11">
        <v>23</v>
      </c>
      <c r="C11" t="s">
        <v>10</v>
      </c>
      <c r="F11" s="10" t="str">
        <f t="shared" si="0"/>
        <v/>
      </c>
    </row>
    <row r="12" spans="1:11" hidden="1" x14ac:dyDescent="0.25">
      <c r="A12" t="s">
        <v>21</v>
      </c>
      <c r="B12">
        <v>39</v>
      </c>
      <c r="C12" t="s">
        <v>10</v>
      </c>
      <c r="F12" s="10" t="str">
        <f t="shared" si="0"/>
        <v/>
      </c>
    </row>
    <row r="13" spans="1:11" hidden="1" x14ac:dyDescent="0.25">
      <c r="A13" t="s">
        <v>9</v>
      </c>
      <c r="B13">
        <v>46</v>
      </c>
      <c r="C13" t="s">
        <v>10</v>
      </c>
      <c r="F13" s="10" t="str">
        <f t="shared" si="0"/>
        <v/>
      </c>
    </row>
    <row r="14" spans="1:11" hidden="1" x14ac:dyDescent="0.25">
      <c r="A14" t="s">
        <v>17</v>
      </c>
      <c r="B14">
        <v>48</v>
      </c>
      <c r="C14" t="s">
        <v>10</v>
      </c>
      <c r="F14" s="10" t="str">
        <f t="shared" si="0"/>
        <v/>
      </c>
    </row>
    <row r="15" spans="1:11" hidden="1" x14ac:dyDescent="0.25">
      <c r="A15" t="s">
        <v>20</v>
      </c>
      <c r="B15">
        <v>50</v>
      </c>
      <c r="C15" t="s">
        <v>10</v>
      </c>
      <c r="F15" s="10" t="str">
        <f t="shared" si="0"/>
        <v/>
      </c>
    </row>
    <row r="18" spans="1:8" x14ac:dyDescent="0.25">
      <c r="A18" t="s">
        <v>69</v>
      </c>
      <c r="B18">
        <v>63</v>
      </c>
      <c r="C18" t="s">
        <v>10</v>
      </c>
      <c r="E18" s="10">
        <v>1.5138888888888891</v>
      </c>
      <c r="F18" s="10">
        <f t="shared" ref="F18" si="2">IF(E18=0,"",ABS(E18-$K$2))</f>
        <v>0</v>
      </c>
      <c r="G18">
        <v>100</v>
      </c>
      <c r="H18">
        <f t="shared" ref="H18:H24" si="3">G18+D18</f>
        <v>100</v>
      </c>
    </row>
    <row r="19" spans="1:8" x14ac:dyDescent="0.25">
      <c r="A19" t="s">
        <v>18</v>
      </c>
      <c r="B19">
        <v>66</v>
      </c>
      <c r="C19" t="s">
        <v>10</v>
      </c>
      <c r="D19">
        <v>10</v>
      </c>
      <c r="E19" s="10">
        <v>1.4319444444444445</v>
      </c>
      <c r="F19" s="10">
        <f t="shared" ref="F19:F26" si="4">IF(E19=0,"",ABS(E19-$K$2))</f>
        <v>8.1944444444444597E-2</v>
      </c>
      <c r="G19">
        <v>90</v>
      </c>
      <c r="H19">
        <f t="shared" si="3"/>
        <v>100</v>
      </c>
    </row>
    <row r="20" spans="1:8" x14ac:dyDescent="0.25">
      <c r="A20" t="s">
        <v>63</v>
      </c>
      <c r="B20">
        <v>65</v>
      </c>
      <c r="C20" t="s">
        <v>10</v>
      </c>
      <c r="D20">
        <v>10</v>
      </c>
      <c r="E20" s="10">
        <v>1.7479166666666668</v>
      </c>
      <c r="F20" s="10">
        <f t="shared" si="4"/>
        <v>0.23402777777777772</v>
      </c>
      <c r="G20">
        <v>80</v>
      </c>
      <c r="H20">
        <f t="shared" si="3"/>
        <v>90</v>
      </c>
    </row>
    <row r="21" spans="1:8" x14ac:dyDescent="0.25">
      <c r="A21" t="s">
        <v>14</v>
      </c>
      <c r="B21">
        <v>58</v>
      </c>
      <c r="C21" t="s">
        <v>10</v>
      </c>
      <c r="D21">
        <v>10</v>
      </c>
      <c r="E21" s="10">
        <v>1.7486111111111111</v>
      </c>
      <c r="F21" s="10">
        <f t="shared" si="4"/>
        <v>0.23472222222222205</v>
      </c>
      <c r="G21">
        <v>70</v>
      </c>
      <c r="H21">
        <f t="shared" si="3"/>
        <v>80</v>
      </c>
    </row>
    <row r="22" spans="1:8" x14ac:dyDescent="0.25">
      <c r="A22" t="s">
        <v>13</v>
      </c>
      <c r="B22">
        <v>58</v>
      </c>
      <c r="C22" t="s">
        <v>10</v>
      </c>
      <c r="D22">
        <v>10</v>
      </c>
      <c r="E22" s="10">
        <v>1.752777777777778</v>
      </c>
      <c r="F22" s="10">
        <f t="shared" si="4"/>
        <v>0.23888888888888893</v>
      </c>
      <c r="G22">
        <v>60</v>
      </c>
      <c r="H22">
        <f t="shared" si="3"/>
        <v>70</v>
      </c>
    </row>
    <row r="23" spans="1:8" x14ac:dyDescent="0.25">
      <c r="A23" t="s">
        <v>80</v>
      </c>
      <c r="B23">
        <v>60</v>
      </c>
      <c r="C23" t="s">
        <v>10</v>
      </c>
      <c r="E23" s="9">
        <v>1.7534722222222223</v>
      </c>
      <c r="F23" s="10">
        <f t="shared" si="4"/>
        <v>0.23958333333333326</v>
      </c>
      <c r="G23">
        <v>10</v>
      </c>
      <c r="H23">
        <f t="shared" si="3"/>
        <v>10</v>
      </c>
    </row>
    <row r="24" spans="1:8" x14ac:dyDescent="0.25">
      <c r="A24" s="12" t="s">
        <v>73</v>
      </c>
      <c r="B24" s="13">
        <v>60</v>
      </c>
      <c r="C24" t="s">
        <v>10</v>
      </c>
      <c r="F24" s="10" t="str">
        <f t="shared" si="4"/>
        <v/>
      </c>
      <c r="G24">
        <v>10</v>
      </c>
      <c r="H24">
        <f t="shared" si="3"/>
        <v>10</v>
      </c>
    </row>
    <row r="25" spans="1:8" x14ac:dyDescent="0.25">
      <c r="A25" t="s">
        <v>16</v>
      </c>
      <c r="B25">
        <v>63</v>
      </c>
      <c r="C25" t="s">
        <v>10</v>
      </c>
      <c r="D25" s="20" t="s">
        <v>101</v>
      </c>
      <c r="F25" s="10" t="str">
        <f t="shared" si="4"/>
        <v/>
      </c>
      <c r="G25">
        <v>30</v>
      </c>
      <c r="H25">
        <f>G25</f>
        <v>30</v>
      </c>
    </row>
    <row r="26" spans="1:8" hidden="1" x14ac:dyDescent="0.25">
      <c r="A26" t="s">
        <v>12</v>
      </c>
      <c r="B26">
        <v>66</v>
      </c>
      <c r="C26" t="s">
        <v>10</v>
      </c>
      <c r="F26" s="10" t="str">
        <f t="shared" si="4"/>
        <v/>
      </c>
    </row>
    <row r="27" spans="1:8" x14ac:dyDescent="0.25">
      <c r="A27" s="12" t="s">
        <v>74</v>
      </c>
      <c r="B27" s="13">
        <v>65</v>
      </c>
      <c r="C27" t="s">
        <v>10</v>
      </c>
      <c r="D27" s="20" t="s">
        <v>101</v>
      </c>
      <c r="G27">
        <v>30</v>
      </c>
      <c r="H27">
        <v>30</v>
      </c>
    </row>
    <row r="30" spans="1:8" ht="18.75" x14ac:dyDescent="0.3">
      <c r="A30" s="5" t="s">
        <v>23</v>
      </c>
    </row>
    <row r="31" spans="1:8" x14ac:dyDescent="0.25">
      <c r="A31" t="s">
        <v>32</v>
      </c>
      <c r="B31">
        <v>60</v>
      </c>
      <c r="C31" t="s">
        <v>29</v>
      </c>
      <c r="D31">
        <v>10</v>
      </c>
      <c r="E31" s="10">
        <v>1.5180555555555555</v>
      </c>
      <c r="F31" s="10">
        <f t="shared" ref="F31:F43" si="5">IF(E31=0,"",ABS(E31-$K$2))</f>
        <v>4.1666666666664298E-3</v>
      </c>
      <c r="G31">
        <v>100</v>
      </c>
      <c r="H31">
        <f t="shared" ref="H31:H36" si="6">G31+D31</f>
        <v>110</v>
      </c>
    </row>
    <row r="32" spans="1:8" x14ac:dyDescent="0.25">
      <c r="A32" t="s">
        <v>102</v>
      </c>
      <c r="B32" s="13">
        <v>59</v>
      </c>
      <c r="C32" t="s">
        <v>29</v>
      </c>
      <c r="D32">
        <v>10</v>
      </c>
      <c r="E32" s="10">
        <v>1.5222222222222221</v>
      </c>
      <c r="F32" s="10">
        <f t="shared" si="5"/>
        <v>8.3333333333330817E-3</v>
      </c>
      <c r="G32">
        <v>90</v>
      </c>
      <c r="H32">
        <f t="shared" si="6"/>
        <v>100</v>
      </c>
    </row>
    <row r="33" spans="1:8" x14ac:dyDescent="0.25">
      <c r="A33" s="12" t="s">
        <v>67</v>
      </c>
      <c r="B33" s="13">
        <v>50</v>
      </c>
      <c r="C33" t="s">
        <v>29</v>
      </c>
      <c r="E33" s="10">
        <v>1.4909722222222221</v>
      </c>
      <c r="F33" s="10">
        <f t="shared" si="5"/>
        <v>2.2916666666666918E-2</v>
      </c>
      <c r="G33">
        <v>80</v>
      </c>
      <c r="H33">
        <f t="shared" si="6"/>
        <v>80</v>
      </c>
    </row>
    <row r="34" spans="1:8" x14ac:dyDescent="0.25">
      <c r="A34" t="s">
        <v>79</v>
      </c>
      <c r="B34">
        <v>52</v>
      </c>
      <c r="C34" t="s">
        <v>29</v>
      </c>
      <c r="E34" s="10">
        <v>1.4826388888888891</v>
      </c>
      <c r="F34" s="10">
        <f t="shared" si="5"/>
        <v>3.125E-2</v>
      </c>
      <c r="G34">
        <v>70</v>
      </c>
      <c r="H34">
        <f t="shared" si="6"/>
        <v>70</v>
      </c>
    </row>
    <row r="35" spans="1:8" x14ac:dyDescent="0.25">
      <c r="A35" t="s">
        <v>76</v>
      </c>
      <c r="B35">
        <v>54</v>
      </c>
      <c r="C35" t="s">
        <v>29</v>
      </c>
      <c r="E35" s="10">
        <v>1.4430555555555555</v>
      </c>
      <c r="F35" s="10">
        <f t="shared" si="5"/>
        <v>7.0833333333333526E-2</v>
      </c>
      <c r="G35">
        <v>60</v>
      </c>
      <c r="H35">
        <f t="shared" si="6"/>
        <v>60</v>
      </c>
    </row>
    <row r="36" spans="1:8" x14ac:dyDescent="0.25">
      <c r="A36" t="s">
        <v>37</v>
      </c>
      <c r="B36">
        <v>48</v>
      </c>
      <c r="C36" t="s">
        <v>25</v>
      </c>
      <c r="D36">
        <v>10</v>
      </c>
      <c r="E36" s="10">
        <v>1.6972222222222222</v>
      </c>
      <c r="F36" s="10">
        <f t="shared" si="5"/>
        <v>0.18333333333333313</v>
      </c>
      <c r="G36">
        <v>10</v>
      </c>
      <c r="H36">
        <f t="shared" si="6"/>
        <v>20</v>
      </c>
    </row>
    <row r="37" spans="1:8" hidden="1" x14ac:dyDescent="0.25">
      <c r="A37" t="s">
        <v>42</v>
      </c>
      <c r="B37">
        <v>15</v>
      </c>
      <c r="C37" t="s">
        <v>25</v>
      </c>
      <c r="F37" s="10" t="str">
        <f t="shared" si="5"/>
        <v/>
      </c>
    </row>
    <row r="38" spans="1:8" hidden="1" x14ac:dyDescent="0.25">
      <c r="A38" t="s">
        <v>31</v>
      </c>
      <c r="B38">
        <v>18</v>
      </c>
      <c r="C38" t="s">
        <v>25</v>
      </c>
      <c r="F38" s="10" t="str">
        <f t="shared" si="5"/>
        <v/>
      </c>
    </row>
    <row r="39" spans="1:8" hidden="1" x14ac:dyDescent="0.25">
      <c r="A39" t="s">
        <v>28</v>
      </c>
      <c r="B39">
        <v>41</v>
      </c>
      <c r="C39" t="s">
        <v>29</v>
      </c>
      <c r="F39" s="10" t="str">
        <f t="shared" si="5"/>
        <v/>
      </c>
    </row>
    <row r="40" spans="1:8" x14ac:dyDescent="0.25">
      <c r="A40" t="s">
        <v>30</v>
      </c>
      <c r="B40">
        <v>48</v>
      </c>
      <c r="C40" t="s">
        <v>29</v>
      </c>
      <c r="D40">
        <v>10</v>
      </c>
      <c r="F40" s="10" t="str">
        <f t="shared" si="5"/>
        <v/>
      </c>
      <c r="G40">
        <v>10</v>
      </c>
      <c r="H40">
        <f>G40+D40</f>
        <v>20</v>
      </c>
    </row>
    <row r="41" spans="1:8" hidden="1" x14ac:dyDescent="0.25">
      <c r="A41" t="s">
        <v>40</v>
      </c>
      <c r="B41">
        <v>49</v>
      </c>
      <c r="C41" t="s">
        <v>25</v>
      </c>
      <c r="F41" s="10" t="str">
        <f t="shared" si="5"/>
        <v/>
      </c>
    </row>
    <row r="42" spans="1:8" hidden="1" x14ac:dyDescent="0.25">
      <c r="A42" t="s">
        <v>33</v>
      </c>
      <c r="B42">
        <v>51</v>
      </c>
      <c r="C42" t="s">
        <v>25</v>
      </c>
      <c r="F42" s="10" t="str">
        <f t="shared" si="5"/>
        <v/>
      </c>
    </row>
    <row r="43" spans="1:8" hidden="1" x14ac:dyDescent="0.25">
      <c r="A43" t="s">
        <v>41</v>
      </c>
      <c r="B43">
        <v>60</v>
      </c>
      <c r="C43" t="s">
        <v>29</v>
      </c>
      <c r="F43" s="10" t="str">
        <f t="shared" si="5"/>
        <v/>
      </c>
    </row>
    <row r="46" spans="1:8" x14ac:dyDescent="0.25">
      <c r="A46" t="s">
        <v>26</v>
      </c>
      <c r="B46">
        <v>64</v>
      </c>
      <c r="C46" t="s">
        <v>25</v>
      </c>
      <c r="D46">
        <v>10</v>
      </c>
      <c r="E46" s="10">
        <v>1.5166666666666666</v>
      </c>
      <c r="F46" s="10">
        <f t="shared" ref="F46:F57" si="7">IF(E46=0,"",ABS(E46-$K$2))</f>
        <v>2.7777777777775459E-3</v>
      </c>
      <c r="G46">
        <v>100</v>
      </c>
      <c r="H46">
        <f t="shared" ref="H46:H52" si="8">G46+D46</f>
        <v>110</v>
      </c>
    </row>
    <row r="47" spans="1:8" x14ac:dyDescent="0.25">
      <c r="A47" t="s">
        <v>70</v>
      </c>
      <c r="B47">
        <v>71</v>
      </c>
      <c r="C47" t="s">
        <v>29</v>
      </c>
      <c r="E47" s="10">
        <v>1.5111111111111111</v>
      </c>
      <c r="F47" s="10">
        <f t="shared" si="7"/>
        <v>2.77777777777799E-3</v>
      </c>
      <c r="G47">
        <v>90</v>
      </c>
      <c r="H47">
        <f t="shared" si="8"/>
        <v>90</v>
      </c>
    </row>
    <row r="48" spans="1:8" x14ac:dyDescent="0.25">
      <c r="A48" t="s">
        <v>36</v>
      </c>
      <c r="B48">
        <v>71</v>
      </c>
      <c r="C48" t="s">
        <v>25</v>
      </c>
      <c r="D48">
        <v>10</v>
      </c>
      <c r="E48" s="10">
        <v>1.5208333333333333</v>
      </c>
      <c r="F48" s="10">
        <f t="shared" si="7"/>
        <v>6.9444444444441977E-3</v>
      </c>
      <c r="G48">
        <v>80</v>
      </c>
      <c r="H48">
        <f t="shared" si="8"/>
        <v>90</v>
      </c>
    </row>
    <row r="49" spans="1:8" x14ac:dyDescent="0.25">
      <c r="A49" t="s">
        <v>72</v>
      </c>
      <c r="B49" s="13">
        <v>65</v>
      </c>
      <c r="C49" t="s">
        <v>29</v>
      </c>
      <c r="E49" s="10">
        <v>1.4465277777777779</v>
      </c>
      <c r="F49" s="10">
        <f t="shared" si="7"/>
        <v>6.7361111111111205E-2</v>
      </c>
      <c r="G49">
        <v>70</v>
      </c>
      <c r="H49">
        <f t="shared" si="8"/>
        <v>70</v>
      </c>
    </row>
    <row r="50" spans="1:8" x14ac:dyDescent="0.25">
      <c r="A50" t="s">
        <v>81</v>
      </c>
      <c r="B50" s="13">
        <v>65</v>
      </c>
      <c r="C50" t="s">
        <v>29</v>
      </c>
      <c r="D50">
        <v>10</v>
      </c>
      <c r="E50" s="10">
        <v>1.4388888888888889</v>
      </c>
      <c r="F50" s="10">
        <f t="shared" si="7"/>
        <v>7.5000000000000178E-2</v>
      </c>
      <c r="G50">
        <v>60</v>
      </c>
      <c r="H50">
        <f t="shared" si="8"/>
        <v>70</v>
      </c>
    </row>
    <row r="51" spans="1:8" x14ac:dyDescent="0.25">
      <c r="A51" t="s">
        <v>75</v>
      </c>
      <c r="B51">
        <v>65</v>
      </c>
      <c r="C51" t="s">
        <v>29</v>
      </c>
      <c r="D51">
        <v>10</v>
      </c>
      <c r="E51" s="10">
        <v>1.4354166666666668</v>
      </c>
      <c r="F51" s="10">
        <f t="shared" si="7"/>
        <v>7.8472222222222276E-2</v>
      </c>
      <c r="G51">
        <v>10</v>
      </c>
      <c r="H51">
        <f t="shared" si="8"/>
        <v>20</v>
      </c>
    </row>
    <row r="52" spans="1:8" x14ac:dyDescent="0.25">
      <c r="A52" t="s">
        <v>34</v>
      </c>
      <c r="B52">
        <v>77</v>
      </c>
      <c r="C52" t="s">
        <v>25</v>
      </c>
      <c r="D52">
        <v>10</v>
      </c>
      <c r="E52" s="10">
        <v>1.4291666666666665</v>
      </c>
      <c r="F52" s="10">
        <f t="shared" si="7"/>
        <v>8.4722222222222587E-2</v>
      </c>
      <c r="G52">
        <v>10</v>
      </c>
      <c r="H52">
        <f t="shared" si="8"/>
        <v>20</v>
      </c>
    </row>
    <row r="53" spans="1:8" hidden="1" x14ac:dyDescent="0.25">
      <c r="A53" t="s">
        <v>27</v>
      </c>
      <c r="B53">
        <v>63</v>
      </c>
      <c r="C53" t="s">
        <v>25</v>
      </c>
      <c r="F53" s="10" t="str">
        <f t="shared" si="7"/>
        <v/>
      </c>
    </row>
    <row r="54" spans="1:8" hidden="1" x14ac:dyDescent="0.25">
      <c r="A54" t="s">
        <v>24</v>
      </c>
      <c r="B54">
        <v>70</v>
      </c>
      <c r="C54" t="s">
        <v>25</v>
      </c>
      <c r="F54" s="10" t="str">
        <f t="shared" si="7"/>
        <v/>
      </c>
    </row>
    <row r="55" spans="1:8" x14ac:dyDescent="0.25">
      <c r="A55" t="s">
        <v>35</v>
      </c>
      <c r="B55">
        <v>70</v>
      </c>
      <c r="C55" t="s">
        <v>25</v>
      </c>
      <c r="D55">
        <v>10</v>
      </c>
      <c r="E55" s="10">
        <v>0</v>
      </c>
      <c r="F55" s="10" t="str">
        <f t="shared" si="7"/>
        <v/>
      </c>
      <c r="G55">
        <v>10</v>
      </c>
      <c r="H55">
        <f>G55+D55</f>
        <v>20</v>
      </c>
    </row>
    <row r="56" spans="1:8" hidden="1" x14ac:dyDescent="0.25">
      <c r="A56" t="s">
        <v>38</v>
      </c>
      <c r="B56">
        <v>77</v>
      </c>
      <c r="C56" t="s">
        <v>25</v>
      </c>
      <c r="F56" s="10" t="str">
        <f t="shared" si="7"/>
        <v/>
      </c>
    </row>
    <row r="57" spans="1:8" hidden="1" x14ac:dyDescent="0.25">
      <c r="A57" t="s">
        <v>39</v>
      </c>
      <c r="B57">
        <v>87</v>
      </c>
      <c r="C57" t="s">
        <v>25</v>
      </c>
      <c r="F57" s="10" t="str">
        <f t="shared" si="7"/>
        <v/>
      </c>
    </row>
  </sheetData>
  <sortState ref="A46:G57">
    <sortCondition ref="F46:F57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463F-840B-4709-9B41-74DED5BE6B35}">
  <dimension ref="A1:H43"/>
  <sheetViews>
    <sheetView view="pageBreakPreview" zoomScale="90" zoomScaleNormal="100" zoomScaleSheetLayoutView="90" workbookViewId="0"/>
  </sheetViews>
  <sheetFormatPr defaultRowHeight="15" x14ac:dyDescent="0.25"/>
  <cols>
    <col min="1" max="1" width="20" customWidth="1"/>
    <col min="2" max="2" width="9.140625" customWidth="1"/>
    <col min="3" max="3" width="11" customWidth="1"/>
    <col min="4" max="5" width="9.140625" customWidth="1"/>
    <col min="6" max="6" width="9.140625" style="18" customWidth="1"/>
    <col min="7" max="8" width="9.140625" customWidth="1"/>
    <col min="11" max="11" width="16.7109375" customWidth="1"/>
  </cols>
  <sheetData>
    <row r="1" spans="1:8" ht="15.75" x14ac:dyDescent="0.25">
      <c r="A1" s="42" t="s">
        <v>145</v>
      </c>
      <c r="B1" s="38"/>
      <c r="C1" s="38"/>
      <c r="D1" s="38"/>
      <c r="E1" s="38"/>
      <c r="F1" s="38"/>
      <c r="G1" s="38"/>
      <c r="H1" s="38"/>
    </row>
    <row r="2" spans="1:8" ht="30" x14ac:dyDescent="0.25">
      <c r="B2" t="s">
        <v>82</v>
      </c>
      <c r="C2" t="s">
        <v>83</v>
      </c>
      <c r="D2" t="s">
        <v>64</v>
      </c>
      <c r="E2" t="s">
        <v>84</v>
      </c>
      <c r="F2" s="18" t="s">
        <v>85</v>
      </c>
      <c r="G2" t="s">
        <v>62</v>
      </c>
      <c r="H2" s="2" t="s">
        <v>98</v>
      </c>
    </row>
    <row r="4" spans="1:8" ht="18.75" x14ac:dyDescent="0.3">
      <c r="A4" s="1" t="s">
        <v>1</v>
      </c>
    </row>
    <row r="5" spans="1:8" x14ac:dyDescent="0.25">
      <c r="A5" s="14" t="s">
        <v>66</v>
      </c>
      <c r="B5" s="15">
        <v>4</v>
      </c>
      <c r="C5" s="15">
        <v>10</v>
      </c>
      <c r="D5" s="16">
        <v>1.8333333333333333</v>
      </c>
      <c r="E5" s="17">
        <f>D15-D5</f>
        <v>6.944444444444442E-2</v>
      </c>
      <c r="F5" s="19">
        <v>2</v>
      </c>
      <c r="G5" s="15">
        <v>90</v>
      </c>
      <c r="H5">
        <f>G5+C5</f>
        <v>100</v>
      </c>
    </row>
    <row r="6" spans="1:8" x14ac:dyDescent="0.25">
      <c r="A6" s="13" t="s">
        <v>15</v>
      </c>
      <c r="B6" s="15" t="s">
        <v>101</v>
      </c>
      <c r="C6" s="15"/>
      <c r="D6" s="16"/>
      <c r="E6" s="16"/>
      <c r="F6" s="19"/>
      <c r="G6" s="15">
        <v>30</v>
      </c>
      <c r="H6">
        <f t="shared" ref="H6:H10" si="0">G6+C6</f>
        <v>30</v>
      </c>
    </row>
    <row r="7" spans="1:8" x14ac:dyDescent="0.25">
      <c r="A7" s="13" t="s">
        <v>63</v>
      </c>
      <c r="B7" s="15">
        <v>5</v>
      </c>
      <c r="C7" s="15">
        <v>10</v>
      </c>
      <c r="D7" s="16">
        <v>1.5777777777777777</v>
      </c>
      <c r="E7" s="16">
        <f>D7-D14</f>
        <v>0.1680555555555554</v>
      </c>
      <c r="F7" s="19">
        <v>4</v>
      </c>
      <c r="G7" s="15">
        <v>70</v>
      </c>
      <c r="H7">
        <f t="shared" si="0"/>
        <v>80</v>
      </c>
    </row>
    <row r="8" spans="1:8" x14ac:dyDescent="0.25">
      <c r="A8" s="13" t="s">
        <v>14</v>
      </c>
      <c r="B8" s="15" t="s">
        <v>101</v>
      </c>
      <c r="C8" s="15">
        <v>10</v>
      </c>
      <c r="D8" s="16"/>
      <c r="E8" s="16"/>
      <c r="F8" s="19"/>
      <c r="G8" s="15">
        <v>30</v>
      </c>
      <c r="H8">
        <f t="shared" si="0"/>
        <v>40</v>
      </c>
    </row>
    <row r="9" spans="1:8" x14ac:dyDescent="0.25">
      <c r="A9" s="13" t="s">
        <v>13</v>
      </c>
      <c r="B9" s="15">
        <v>2</v>
      </c>
      <c r="C9" s="15">
        <v>10</v>
      </c>
      <c r="D9" s="16">
        <v>1.8333333333333333</v>
      </c>
      <c r="E9" s="16">
        <f>D9-D10</f>
        <v>2.0138888888888928E-2</v>
      </c>
      <c r="F9" s="19">
        <v>1</v>
      </c>
      <c r="G9" s="15">
        <v>100</v>
      </c>
      <c r="H9">
        <f t="shared" si="0"/>
        <v>110</v>
      </c>
    </row>
    <row r="10" spans="1:8" x14ac:dyDescent="0.25">
      <c r="A10" s="13" t="s">
        <v>16</v>
      </c>
      <c r="B10" s="15">
        <v>2</v>
      </c>
      <c r="C10" s="15">
        <v>10</v>
      </c>
      <c r="D10" s="16">
        <v>1.8131944444444443</v>
      </c>
      <c r="E10" s="16">
        <f>D9-D10</f>
        <v>2.0138888888888928E-2</v>
      </c>
      <c r="F10" s="19">
        <v>1</v>
      </c>
      <c r="G10" s="15">
        <v>100</v>
      </c>
      <c r="H10">
        <f t="shared" si="0"/>
        <v>110</v>
      </c>
    </row>
    <row r="11" spans="1:8" x14ac:dyDescent="0.25">
      <c r="B11" s="15"/>
      <c r="C11" s="15"/>
      <c r="D11" s="16"/>
      <c r="E11" s="16"/>
      <c r="F11" s="19"/>
      <c r="G11" s="15"/>
    </row>
    <row r="12" spans="1:8" x14ac:dyDescent="0.25">
      <c r="B12" s="15"/>
      <c r="C12" s="15"/>
      <c r="D12" s="16"/>
      <c r="E12" s="16"/>
      <c r="F12" s="19"/>
      <c r="G12" s="15"/>
    </row>
    <row r="13" spans="1:8" ht="18.75" x14ac:dyDescent="0.3">
      <c r="A13" s="5" t="s">
        <v>23</v>
      </c>
      <c r="B13" s="15"/>
      <c r="C13" s="15"/>
      <c r="D13" s="16"/>
      <c r="E13" s="16"/>
      <c r="F13" s="19"/>
      <c r="G13" s="15"/>
    </row>
    <row r="14" spans="1:8" x14ac:dyDescent="0.25">
      <c r="A14" s="13" t="s">
        <v>102</v>
      </c>
      <c r="B14" s="15">
        <v>5</v>
      </c>
      <c r="C14" s="15">
        <v>10</v>
      </c>
      <c r="D14" s="16">
        <v>1.4097222222222223</v>
      </c>
      <c r="E14" s="16">
        <f>D7-D14</f>
        <v>0.1680555555555554</v>
      </c>
      <c r="F14" s="19">
        <v>4</v>
      </c>
      <c r="G14" s="15">
        <v>70</v>
      </c>
      <c r="H14">
        <f t="shared" ref="H14:H15" si="1">G14+C14</f>
        <v>80</v>
      </c>
    </row>
    <row r="15" spans="1:8" x14ac:dyDescent="0.25">
      <c r="A15" s="14" t="s">
        <v>67</v>
      </c>
      <c r="B15" s="15">
        <v>4</v>
      </c>
      <c r="C15" s="15">
        <v>10</v>
      </c>
      <c r="D15" s="16">
        <v>1.9027777777777777</v>
      </c>
      <c r="E15" s="16">
        <f>D15-D5</f>
        <v>6.944444444444442E-2</v>
      </c>
      <c r="F15" s="19">
        <v>2</v>
      </c>
      <c r="G15" s="15">
        <v>90</v>
      </c>
      <c r="H15">
        <f t="shared" si="1"/>
        <v>100</v>
      </c>
    </row>
    <row r="16" spans="1:8" x14ac:dyDescent="0.25">
      <c r="B16" s="15"/>
      <c r="C16" s="15"/>
      <c r="D16" s="16"/>
      <c r="E16" s="16"/>
      <c r="F16" s="19"/>
      <c r="G16" s="15"/>
    </row>
    <row r="17" spans="1:8" x14ac:dyDescent="0.25">
      <c r="A17" s="13" t="s">
        <v>26</v>
      </c>
      <c r="B17" s="15">
        <v>6</v>
      </c>
      <c r="C17" s="15">
        <v>10</v>
      </c>
      <c r="D17" s="16">
        <v>2.2444444444444445</v>
      </c>
      <c r="E17" s="16">
        <f>D18-D17</f>
        <v>0.26249999999999973</v>
      </c>
      <c r="F17" s="19">
        <v>5</v>
      </c>
      <c r="G17" s="15">
        <v>60</v>
      </c>
      <c r="H17">
        <f t="shared" ref="H17:H22" si="2">G17+C17</f>
        <v>70</v>
      </c>
    </row>
    <row r="18" spans="1:8" x14ac:dyDescent="0.25">
      <c r="A18" s="13" t="s">
        <v>72</v>
      </c>
      <c r="B18" s="15">
        <v>6</v>
      </c>
      <c r="C18" s="15">
        <v>10</v>
      </c>
      <c r="D18" s="16">
        <v>2.5069444444444442</v>
      </c>
      <c r="E18" s="16">
        <f>D18-D17</f>
        <v>0.26249999999999973</v>
      </c>
      <c r="F18" s="19">
        <v>5</v>
      </c>
      <c r="G18" s="15">
        <v>60</v>
      </c>
      <c r="H18">
        <f t="shared" si="2"/>
        <v>70</v>
      </c>
    </row>
    <row r="19" spans="1:8" x14ac:dyDescent="0.25">
      <c r="A19" s="13" t="s">
        <v>81</v>
      </c>
      <c r="B19" s="15">
        <v>3</v>
      </c>
      <c r="C19" s="15">
        <v>10</v>
      </c>
      <c r="D19" s="16">
        <v>2.6770833333333335</v>
      </c>
      <c r="E19" s="16">
        <f>D19-D20</f>
        <v>0.14583333333333348</v>
      </c>
      <c r="F19" s="19">
        <v>3</v>
      </c>
      <c r="G19" s="15">
        <v>80</v>
      </c>
      <c r="H19">
        <f t="shared" si="2"/>
        <v>90</v>
      </c>
    </row>
    <row r="20" spans="1:8" x14ac:dyDescent="0.25">
      <c r="A20" s="13" t="s">
        <v>75</v>
      </c>
      <c r="B20" s="15">
        <v>3</v>
      </c>
      <c r="C20" s="15">
        <v>10</v>
      </c>
      <c r="D20" s="16">
        <v>2.53125</v>
      </c>
      <c r="E20" s="16">
        <f>D19-D20</f>
        <v>0.14583333333333348</v>
      </c>
      <c r="F20" s="19">
        <v>3</v>
      </c>
      <c r="G20" s="15">
        <v>80</v>
      </c>
      <c r="H20">
        <f t="shared" si="2"/>
        <v>90</v>
      </c>
    </row>
    <row r="21" spans="1:8" x14ac:dyDescent="0.25">
      <c r="A21" s="13" t="s">
        <v>35</v>
      </c>
      <c r="B21" s="15">
        <v>1</v>
      </c>
      <c r="C21" s="15">
        <v>10</v>
      </c>
      <c r="D21" s="16">
        <v>3.2708333333333335</v>
      </c>
      <c r="E21" s="16">
        <f>D21-D22</f>
        <v>0.55277777777777803</v>
      </c>
      <c r="F21" s="19">
        <v>6</v>
      </c>
      <c r="G21" s="15">
        <v>50</v>
      </c>
      <c r="H21">
        <f t="shared" si="2"/>
        <v>60</v>
      </c>
    </row>
    <row r="22" spans="1:8" x14ac:dyDescent="0.25">
      <c r="A22" s="13" t="s">
        <v>38</v>
      </c>
      <c r="B22" s="15">
        <v>1</v>
      </c>
      <c r="C22" s="15">
        <v>10</v>
      </c>
      <c r="D22" s="16">
        <v>2.7180555555555554</v>
      </c>
      <c r="E22" s="16">
        <f>D21-D22</f>
        <v>0.55277777777777803</v>
      </c>
      <c r="F22" s="19">
        <v>6</v>
      </c>
      <c r="G22" s="15">
        <v>50</v>
      </c>
      <c r="H22">
        <f t="shared" si="2"/>
        <v>60</v>
      </c>
    </row>
    <row r="25" spans="1:8" ht="30" x14ac:dyDescent="0.25">
      <c r="B25" s="2" t="s">
        <v>62</v>
      </c>
      <c r="C25" s="2" t="s">
        <v>98</v>
      </c>
    </row>
    <row r="26" spans="1:8" ht="18.75" x14ac:dyDescent="0.3">
      <c r="A26" s="1" t="s">
        <v>1</v>
      </c>
    </row>
    <row r="27" spans="1:8" x14ac:dyDescent="0.25">
      <c r="A27" s="13" t="s">
        <v>13</v>
      </c>
      <c r="B27">
        <v>100</v>
      </c>
      <c r="C27">
        <v>110</v>
      </c>
    </row>
    <row r="28" spans="1:8" x14ac:dyDescent="0.25">
      <c r="A28" s="13" t="s">
        <v>16</v>
      </c>
      <c r="B28">
        <v>100</v>
      </c>
      <c r="C28">
        <v>110</v>
      </c>
    </row>
    <row r="29" spans="1:8" x14ac:dyDescent="0.25">
      <c r="A29" s="14" t="s">
        <v>66</v>
      </c>
      <c r="B29">
        <v>90</v>
      </c>
      <c r="C29">
        <v>100</v>
      </c>
    </row>
    <row r="30" spans="1:8" x14ac:dyDescent="0.25">
      <c r="A30" s="13" t="s">
        <v>63</v>
      </c>
      <c r="B30">
        <v>70</v>
      </c>
      <c r="C30">
        <v>80</v>
      </c>
    </row>
    <row r="31" spans="1:8" x14ac:dyDescent="0.25">
      <c r="A31" s="13" t="s">
        <v>15</v>
      </c>
      <c r="B31">
        <v>30</v>
      </c>
      <c r="C31">
        <v>30</v>
      </c>
    </row>
    <row r="32" spans="1:8" x14ac:dyDescent="0.25">
      <c r="A32" s="13" t="s">
        <v>14</v>
      </c>
      <c r="B32">
        <v>30</v>
      </c>
      <c r="C32">
        <v>40</v>
      </c>
    </row>
    <row r="35" spans="1:3" ht="18.75" x14ac:dyDescent="0.3">
      <c r="A35" s="5" t="s">
        <v>23</v>
      </c>
    </row>
    <row r="36" spans="1:3" x14ac:dyDescent="0.25">
      <c r="A36" s="14" t="s">
        <v>67</v>
      </c>
      <c r="B36">
        <v>90</v>
      </c>
      <c r="C36">
        <v>100</v>
      </c>
    </row>
    <row r="37" spans="1:3" x14ac:dyDescent="0.25">
      <c r="A37" s="13" t="s">
        <v>81</v>
      </c>
      <c r="B37">
        <v>80</v>
      </c>
      <c r="C37">
        <v>90</v>
      </c>
    </row>
    <row r="38" spans="1:3" x14ac:dyDescent="0.25">
      <c r="A38" s="13" t="s">
        <v>75</v>
      </c>
      <c r="B38">
        <v>80</v>
      </c>
      <c r="C38">
        <v>90</v>
      </c>
    </row>
    <row r="39" spans="1:3" x14ac:dyDescent="0.25">
      <c r="A39" s="13" t="s">
        <v>77</v>
      </c>
      <c r="B39">
        <v>70</v>
      </c>
      <c r="C39">
        <v>80</v>
      </c>
    </row>
    <row r="40" spans="1:3" x14ac:dyDescent="0.25">
      <c r="A40" s="13" t="s">
        <v>26</v>
      </c>
      <c r="B40">
        <v>60</v>
      </c>
      <c r="C40">
        <v>70</v>
      </c>
    </row>
    <row r="41" spans="1:3" x14ac:dyDescent="0.25">
      <c r="A41" s="13" t="s">
        <v>72</v>
      </c>
      <c r="B41">
        <v>60</v>
      </c>
      <c r="C41">
        <v>70</v>
      </c>
    </row>
    <row r="42" spans="1:3" x14ac:dyDescent="0.25">
      <c r="A42" s="13" t="s">
        <v>35</v>
      </c>
      <c r="B42">
        <v>50</v>
      </c>
      <c r="C42">
        <v>60</v>
      </c>
    </row>
    <row r="43" spans="1:3" x14ac:dyDescent="0.25">
      <c r="A43" s="13" t="s">
        <v>38</v>
      </c>
      <c r="B43">
        <v>50</v>
      </c>
      <c r="C43">
        <v>60</v>
      </c>
    </row>
  </sheetData>
  <sortState ref="A27:C32">
    <sortCondition descending="1" ref="B27:B32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89F1-F6EB-4A83-A248-8C505A28B8D2}">
  <dimension ref="A1:I28"/>
  <sheetViews>
    <sheetView workbookViewId="0">
      <selection activeCell="A11" sqref="A11"/>
    </sheetView>
  </sheetViews>
  <sheetFormatPr defaultRowHeight="15" x14ac:dyDescent="0.25"/>
  <cols>
    <col min="1" max="1" width="18.140625" customWidth="1"/>
    <col min="2" max="2" width="9.7109375" customWidth="1"/>
  </cols>
  <sheetData>
    <row r="1" spans="1:9" s="39" customFormat="1" ht="18.75" customHeight="1" x14ac:dyDescent="0.25">
      <c r="A1" s="42" t="s">
        <v>143</v>
      </c>
      <c r="B1" s="43" t="s">
        <v>144</v>
      </c>
      <c r="C1"/>
      <c r="D1"/>
      <c r="E1"/>
      <c r="F1"/>
      <c r="G1"/>
      <c r="H1"/>
      <c r="I1"/>
    </row>
    <row r="3" spans="1:9" x14ac:dyDescent="0.25">
      <c r="B3" s="15" t="s">
        <v>6</v>
      </c>
      <c r="C3" s="15" t="s">
        <v>85</v>
      </c>
      <c r="D3" s="15" t="s">
        <v>62</v>
      </c>
      <c r="E3" s="15"/>
      <c r="F3" s="15" t="s">
        <v>98</v>
      </c>
    </row>
    <row r="4" spans="1:9" ht="18.75" x14ac:dyDescent="0.3">
      <c r="A4" s="1" t="s">
        <v>1</v>
      </c>
      <c r="B4" s="15"/>
      <c r="C4" s="15"/>
      <c r="D4" s="15"/>
      <c r="E4" s="15"/>
      <c r="F4" s="15"/>
    </row>
    <row r="5" spans="1:9" x14ac:dyDescent="0.25">
      <c r="A5" s="21" t="s">
        <v>3</v>
      </c>
      <c r="B5" s="15"/>
      <c r="C5" s="15"/>
      <c r="D5" s="15"/>
      <c r="E5" s="15"/>
      <c r="F5" s="15"/>
    </row>
    <row r="6" spans="1:9" x14ac:dyDescent="0.25">
      <c r="A6" t="s">
        <v>17</v>
      </c>
      <c r="B6" s="15">
        <v>10</v>
      </c>
      <c r="C6" s="15">
        <v>3</v>
      </c>
      <c r="D6" s="15">
        <v>100</v>
      </c>
      <c r="E6" s="15"/>
      <c r="F6" s="15">
        <f>B6+D6</f>
        <v>110</v>
      </c>
    </row>
    <row r="7" spans="1:9" x14ac:dyDescent="0.25">
      <c r="A7" t="s">
        <v>71</v>
      </c>
      <c r="B7" s="15">
        <v>0</v>
      </c>
      <c r="C7" s="15">
        <v>11</v>
      </c>
      <c r="D7" s="15">
        <v>90</v>
      </c>
      <c r="E7" s="15"/>
      <c r="F7" s="15">
        <f>B7+D7</f>
        <v>90</v>
      </c>
    </row>
    <row r="8" spans="1:9" x14ac:dyDescent="0.25">
      <c r="B8" s="15"/>
      <c r="C8" s="15"/>
      <c r="D8" s="15"/>
      <c r="E8" s="15"/>
      <c r="F8" s="15"/>
    </row>
    <row r="9" spans="1:9" x14ac:dyDescent="0.25">
      <c r="B9" s="15"/>
      <c r="C9" s="15"/>
      <c r="D9" s="15"/>
      <c r="E9" s="15"/>
      <c r="F9" s="15"/>
    </row>
    <row r="10" spans="1:9" x14ac:dyDescent="0.25">
      <c r="A10" t="s">
        <v>19</v>
      </c>
      <c r="B10" s="15">
        <v>0</v>
      </c>
      <c r="C10" s="15">
        <v>1</v>
      </c>
      <c r="D10" s="15">
        <v>100</v>
      </c>
      <c r="E10" s="15"/>
      <c r="F10" s="15">
        <f t="shared" ref="F10:F15" si="0">B10+D10</f>
        <v>100</v>
      </c>
    </row>
    <row r="11" spans="1:9" x14ac:dyDescent="0.25">
      <c r="A11" t="s">
        <v>16</v>
      </c>
      <c r="B11" s="15">
        <v>10</v>
      </c>
      <c r="C11" s="15">
        <v>5</v>
      </c>
      <c r="D11" s="15">
        <v>90</v>
      </c>
      <c r="E11" s="15"/>
      <c r="F11" s="15">
        <f t="shared" si="0"/>
        <v>100</v>
      </c>
    </row>
    <row r="12" spans="1:9" x14ac:dyDescent="0.25">
      <c r="A12" t="s">
        <v>13</v>
      </c>
      <c r="B12" s="15">
        <v>10</v>
      </c>
      <c r="C12" s="15">
        <v>6</v>
      </c>
      <c r="D12" s="15">
        <v>80</v>
      </c>
      <c r="E12" s="15"/>
      <c r="F12" s="15">
        <f t="shared" si="0"/>
        <v>90</v>
      </c>
    </row>
    <row r="13" spans="1:9" x14ac:dyDescent="0.25">
      <c r="A13" t="s">
        <v>12</v>
      </c>
      <c r="B13" s="15">
        <v>10</v>
      </c>
      <c r="C13" s="15">
        <v>12</v>
      </c>
      <c r="D13" s="15">
        <v>70</v>
      </c>
      <c r="E13" s="15"/>
      <c r="F13" s="15">
        <f t="shared" si="0"/>
        <v>80</v>
      </c>
    </row>
    <row r="14" spans="1:9" x14ac:dyDescent="0.25">
      <c r="A14" t="s">
        <v>63</v>
      </c>
      <c r="B14" s="15">
        <v>10</v>
      </c>
      <c r="C14" s="22"/>
      <c r="D14" s="15">
        <v>60</v>
      </c>
      <c r="E14" s="15"/>
      <c r="F14" s="15">
        <f t="shared" si="0"/>
        <v>70</v>
      </c>
    </row>
    <row r="15" spans="1:9" x14ac:dyDescent="0.25">
      <c r="A15" s="13" t="s">
        <v>80</v>
      </c>
      <c r="B15" s="15">
        <v>10</v>
      </c>
      <c r="C15" s="15" t="s">
        <v>101</v>
      </c>
      <c r="D15" s="15">
        <v>30</v>
      </c>
      <c r="E15" s="15"/>
      <c r="F15" s="15">
        <f t="shared" si="0"/>
        <v>40</v>
      </c>
    </row>
    <row r="16" spans="1:9" x14ac:dyDescent="0.25">
      <c r="B16" s="15"/>
      <c r="C16" s="15"/>
      <c r="D16" s="15"/>
      <c r="E16" s="15"/>
      <c r="F16" s="15"/>
    </row>
    <row r="17" spans="1:6" ht="18.75" x14ac:dyDescent="0.3">
      <c r="A17" s="5" t="s">
        <v>23</v>
      </c>
      <c r="B17" s="15"/>
      <c r="C17" s="15"/>
      <c r="D17" s="15"/>
      <c r="E17" s="15"/>
      <c r="F17" s="15"/>
    </row>
    <row r="18" spans="1:6" x14ac:dyDescent="0.25">
      <c r="A18" t="s">
        <v>67</v>
      </c>
      <c r="B18" s="15">
        <v>0</v>
      </c>
      <c r="C18" s="15">
        <v>2</v>
      </c>
      <c r="D18" s="15">
        <v>100</v>
      </c>
      <c r="E18" s="15"/>
      <c r="F18" s="15">
        <f t="shared" ref="F18:F21" si="1">B18+D18</f>
        <v>100</v>
      </c>
    </row>
    <row r="19" spans="1:6" x14ac:dyDescent="0.25">
      <c r="A19" t="s">
        <v>40</v>
      </c>
      <c r="B19" s="15">
        <v>10</v>
      </c>
      <c r="C19" s="15">
        <v>4</v>
      </c>
      <c r="D19" s="15">
        <v>90</v>
      </c>
      <c r="E19" s="15"/>
      <c r="F19" s="15">
        <f t="shared" si="1"/>
        <v>100</v>
      </c>
    </row>
    <row r="20" spans="1:6" x14ac:dyDescent="0.25">
      <c r="A20" t="s">
        <v>37</v>
      </c>
      <c r="B20" s="15">
        <v>10</v>
      </c>
      <c r="C20" s="15">
        <v>9</v>
      </c>
      <c r="D20" s="15">
        <v>80</v>
      </c>
      <c r="E20" s="15"/>
      <c r="F20" s="15">
        <f t="shared" si="1"/>
        <v>90</v>
      </c>
    </row>
    <row r="21" spans="1:6" x14ac:dyDescent="0.25">
      <c r="A21" t="s">
        <v>102</v>
      </c>
      <c r="B21" s="15">
        <v>10</v>
      </c>
      <c r="C21" s="15">
        <v>10</v>
      </c>
      <c r="D21" s="15">
        <v>70</v>
      </c>
      <c r="E21" s="15"/>
      <c r="F21" s="15">
        <f t="shared" si="1"/>
        <v>80</v>
      </c>
    </row>
    <row r="22" spans="1:6" x14ac:dyDescent="0.25">
      <c r="B22" s="15"/>
      <c r="C22" s="15"/>
      <c r="D22" s="15"/>
      <c r="E22" s="15"/>
      <c r="F22" s="15"/>
    </row>
    <row r="23" spans="1:6" x14ac:dyDescent="0.25">
      <c r="B23" s="15"/>
      <c r="C23" s="15"/>
      <c r="D23" s="15"/>
      <c r="E23" s="15"/>
      <c r="F23" s="15"/>
    </row>
    <row r="24" spans="1:6" x14ac:dyDescent="0.25">
      <c r="A24" t="s">
        <v>36</v>
      </c>
      <c r="B24" s="15">
        <v>10</v>
      </c>
      <c r="C24" s="15">
        <v>7</v>
      </c>
      <c r="D24" s="15">
        <v>100</v>
      </c>
      <c r="E24" s="15"/>
      <c r="F24" s="15">
        <f t="shared" ref="F24:F28" si="2">B24+D24</f>
        <v>110</v>
      </c>
    </row>
    <row r="25" spans="1:6" x14ac:dyDescent="0.25">
      <c r="A25" t="s">
        <v>34</v>
      </c>
      <c r="B25" s="15">
        <v>10</v>
      </c>
      <c r="C25" s="15">
        <v>8</v>
      </c>
      <c r="D25" s="15">
        <v>90</v>
      </c>
      <c r="E25" s="15"/>
      <c r="F25" s="15">
        <f t="shared" si="2"/>
        <v>100</v>
      </c>
    </row>
    <row r="26" spans="1:6" x14ac:dyDescent="0.25">
      <c r="A26" t="s">
        <v>26</v>
      </c>
      <c r="B26" s="15">
        <v>10</v>
      </c>
      <c r="C26" s="22"/>
      <c r="D26" s="15">
        <v>80</v>
      </c>
      <c r="E26" s="15"/>
      <c r="F26" s="15">
        <f t="shared" si="2"/>
        <v>90</v>
      </c>
    </row>
    <row r="27" spans="1:6" x14ac:dyDescent="0.25">
      <c r="A27" s="13" t="s">
        <v>100</v>
      </c>
      <c r="B27" s="15">
        <v>10</v>
      </c>
      <c r="C27" s="15"/>
      <c r="D27" s="15">
        <v>30</v>
      </c>
      <c r="E27" s="15"/>
      <c r="F27" s="15">
        <f t="shared" si="2"/>
        <v>40</v>
      </c>
    </row>
    <row r="28" spans="1:6" x14ac:dyDescent="0.25">
      <c r="A28" s="23" t="s">
        <v>118</v>
      </c>
      <c r="B28" s="15">
        <v>10</v>
      </c>
      <c r="C28" s="15"/>
      <c r="D28" s="15">
        <v>10</v>
      </c>
      <c r="E28" s="15"/>
      <c r="F28" s="15">
        <f t="shared" si="2"/>
        <v>20</v>
      </c>
    </row>
  </sheetData>
  <sortState ref="A24:D28">
    <sortCondition ref="C24:C28"/>
    <sortCondition ref="D24:D28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E137-E600-4A91-9DF6-47412B3623C5}">
  <dimension ref="A1:H24"/>
  <sheetViews>
    <sheetView workbookViewId="0">
      <selection activeCell="D25" sqref="D25"/>
    </sheetView>
  </sheetViews>
  <sheetFormatPr defaultRowHeight="15" x14ac:dyDescent="0.25"/>
  <cols>
    <col min="1" max="1" width="17.85546875" customWidth="1"/>
    <col min="4" max="4" width="9.85546875" customWidth="1"/>
    <col min="5" max="5" width="10.140625" customWidth="1"/>
    <col min="6" max="6" width="10.85546875" style="10" customWidth="1"/>
    <col min="7" max="7" width="10.140625" bestFit="1" customWidth="1"/>
    <col min="8" max="8" width="11.28515625" customWidth="1"/>
  </cols>
  <sheetData>
    <row r="1" spans="1:8" ht="15.75" x14ac:dyDescent="0.25">
      <c r="A1" s="39" t="s">
        <v>141</v>
      </c>
      <c r="B1" s="41" t="s">
        <v>142</v>
      </c>
      <c r="C1" s="41"/>
      <c r="D1" s="41"/>
      <c r="E1" s="41"/>
      <c r="F1" s="41"/>
      <c r="G1" s="41"/>
      <c r="H1" s="41"/>
    </row>
    <row r="3" spans="1:8" ht="18.75" x14ac:dyDescent="0.3">
      <c r="A3" s="1" t="s">
        <v>1</v>
      </c>
      <c r="B3" s="15" t="s">
        <v>6</v>
      </c>
      <c r="C3" t="s">
        <v>103</v>
      </c>
      <c r="D3" t="s">
        <v>104</v>
      </c>
      <c r="E3" t="s">
        <v>105</v>
      </c>
      <c r="F3" s="10" t="s">
        <v>8</v>
      </c>
      <c r="G3" t="s">
        <v>62</v>
      </c>
      <c r="H3" t="s">
        <v>98</v>
      </c>
    </row>
    <row r="4" spans="1:8" x14ac:dyDescent="0.25">
      <c r="A4" t="s">
        <v>19</v>
      </c>
      <c r="B4">
        <v>0</v>
      </c>
      <c r="C4" s="10">
        <v>1.1055555555555556</v>
      </c>
      <c r="D4" s="10">
        <v>2.2201388888888887</v>
      </c>
      <c r="E4" s="10">
        <f>D4-C4</f>
        <v>1.114583333333333</v>
      </c>
      <c r="F4" s="10">
        <f>ABS(E4-C4)</f>
        <v>9.0277777777774126E-3</v>
      </c>
      <c r="G4" s="18">
        <v>100</v>
      </c>
      <c r="H4" s="18">
        <f>G4+B4</f>
        <v>100</v>
      </c>
    </row>
    <row r="5" spans="1:8" x14ac:dyDescent="0.25">
      <c r="A5" t="s">
        <v>17</v>
      </c>
      <c r="B5">
        <v>10</v>
      </c>
      <c r="C5" s="10"/>
      <c r="D5" s="10">
        <v>2</v>
      </c>
      <c r="E5" s="10"/>
      <c r="F5" s="10">
        <f>ABS(E5-C5)</f>
        <v>0</v>
      </c>
      <c r="G5" s="18">
        <v>100</v>
      </c>
      <c r="H5" s="18">
        <f>G5+B5</f>
        <v>110</v>
      </c>
    </row>
    <row r="6" spans="1:8" x14ac:dyDescent="0.25">
      <c r="C6" s="10"/>
      <c r="D6" s="10"/>
      <c r="E6" s="10"/>
      <c r="G6" s="18"/>
    </row>
    <row r="7" spans="1:8" x14ac:dyDescent="0.25">
      <c r="C7" s="10"/>
      <c r="D7" s="10"/>
      <c r="E7" s="10"/>
      <c r="G7" s="18"/>
    </row>
    <row r="8" spans="1:8" x14ac:dyDescent="0.25">
      <c r="A8" t="s">
        <v>18</v>
      </c>
      <c r="B8">
        <v>10</v>
      </c>
      <c r="C8" s="10">
        <v>1.125</v>
      </c>
      <c r="D8" s="10">
        <v>2.2194444444444446</v>
      </c>
      <c r="E8" s="10">
        <f>D8-C8</f>
        <v>1.0944444444444446</v>
      </c>
      <c r="F8" s="10">
        <f t="shared" ref="F8:F12" si="0">ABS(E8-C8)</f>
        <v>3.0555555555555447E-2</v>
      </c>
      <c r="G8" s="18">
        <v>100</v>
      </c>
      <c r="H8" s="18">
        <f t="shared" ref="H8:H12" si="1">G8+B8</f>
        <v>110</v>
      </c>
    </row>
    <row r="9" spans="1:8" x14ac:dyDescent="0.25">
      <c r="A9" t="s">
        <v>14</v>
      </c>
      <c r="B9">
        <v>10</v>
      </c>
      <c r="C9" s="10"/>
      <c r="D9" s="10">
        <v>2.3118055555555554</v>
      </c>
      <c r="E9" s="10"/>
      <c r="F9" s="10">
        <f t="shared" si="0"/>
        <v>0</v>
      </c>
      <c r="G9" s="18">
        <v>100</v>
      </c>
      <c r="H9" s="18">
        <f t="shared" si="1"/>
        <v>110</v>
      </c>
    </row>
    <row r="10" spans="1:8" x14ac:dyDescent="0.25">
      <c r="A10" t="s">
        <v>13</v>
      </c>
      <c r="B10">
        <v>10</v>
      </c>
      <c r="C10" s="10"/>
      <c r="D10" s="10">
        <v>2.3118055555555554</v>
      </c>
      <c r="E10" s="10"/>
      <c r="F10" s="10">
        <f t="shared" si="0"/>
        <v>0</v>
      </c>
      <c r="G10" s="18">
        <v>100</v>
      </c>
      <c r="H10" s="18">
        <f t="shared" si="1"/>
        <v>110</v>
      </c>
    </row>
    <row r="11" spans="1:8" x14ac:dyDescent="0.25">
      <c r="A11" t="s">
        <v>16</v>
      </c>
      <c r="B11">
        <v>10</v>
      </c>
      <c r="C11" s="10"/>
      <c r="D11" s="10">
        <v>2.0319444444444446</v>
      </c>
      <c r="E11" s="10"/>
      <c r="F11" s="10">
        <f t="shared" si="0"/>
        <v>0</v>
      </c>
      <c r="G11" s="18">
        <v>100</v>
      </c>
      <c r="H11" s="18">
        <f t="shared" si="1"/>
        <v>110</v>
      </c>
    </row>
    <row r="12" spans="1:8" x14ac:dyDescent="0.25">
      <c r="A12" t="s">
        <v>12</v>
      </c>
      <c r="B12">
        <v>10</v>
      </c>
      <c r="C12" s="10"/>
      <c r="D12" s="10">
        <v>2.2284722222222224</v>
      </c>
      <c r="E12" s="10"/>
      <c r="F12" s="10">
        <f t="shared" si="0"/>
        <v>0</v>
      </c>
      <c r="G12" s="18">
        <v>100</v>
      </c>
      <c r="H12" s="18">
        <f t="shared" si="1"/>
        <v>110</v>
      </c>
    </row>
    <row r="13" spans="1:8" x14ac:dyDescent="0.25">
      <c r="C13" s="10"/>
      <c r="D13" s="10"/>
      <c r="E13" s="10"/>
      <c r="G13" s="18"/>
    </row>
    <row r="14" spans="1:8" x14ac:dyDescent="0.25">
      <c r="C14" s="10"/>
      <c r="D14" s="10"/>
      <c r="E14" s="10"/>
      <c r="G14" s="18"/>
    </row>
    <row r="15" spans="1:8" ht="18.75" x14ac:dyDescent="0.3">
      <c r="A15" s="5" t="s">
        <v>23</v>
      </c>
      <c r="C15" s="10"/>
      <c r="D15" s="10"/>
      <c r="E15" s="10"/>
      <c r="G15" s="18"/>
    </row>
    <row r="16" spans="1:8" x14ac:dyDescent="0.25">
      <c r="C16" s="10"/>
      <c r="D16" s="10"/>
      <c r="E16" s="10"/>
      <c r="G16" s="18"/>
    </row>
    <row r="17" spans="1:8" x14ac:dyDescent="0.25">
      <c r="C17" s="10"/>
      <c r="D17" s="10"/>
      <c r="E17" s="10"/>
      <c r="G17" s="18"/>
    </row>
    <row r="18" spans="1:8" x14ac:dyDescent="0.25">
      <c r="A18" t="s">
        <v>36</v>
      </c>
      <c r="B18">
        <v>10</v>
      </c>
      <c r="C18" s="10">
        <v>1.1180555555555556</v>
      </c>
      <c r="D18" s="10">
        <v>2.2270833333333333</v>
      </c>
      <c r="E18" s="10">
        <f t="shared" ref="E18" si="2">D18-C18</f>
        <v>1.1090277777777777</v>
      </c>
      <c r="F18" s="10">
        <f t="shared" ref="F18:F21" si="3">ABS(E18-C18)</f>
        <v>9.0277777777778567E-3</v>
      </c>
      <c r="G18" s="18">
        <v>100</v>
      </c>
      <c r="H18" s="18">
        <f t="shared" ref="H18:H22" si="4">G18+B18</f>
        <v>110</v>
      </c>
    </row>
    <row r="19" spans="1:8" x14ac:dyDescent="0.25">
      <c r="A19" t="s">
        <v>34</v>
      </c>
      <c r="B19">
        <v>10</v>
      </c>
      <c r="C19" s="10"/>
      <c r="D19" s="10">
        <v>2.0340277777777778</v>
      </c>
      <c r="E19" s="10"/>
      <c r="F19" s="10">
        <f t="shared" si="3"/>
        <v>0</v>
      </c>
      <c r="G19" s="18">
        <v>100</v>
      </c>
      <c r="H19" s="18">
        <f t="shared" si="4"/>
        <v>110</v>
      </c>
    </row>
    <row r="20" spans="1:8" x14ac:dyDescent="0.25">
      <c r="A20" s="13" t="s">
        <v>27</v>
      </c>
      <c r="B20">
        <v>10</v>
      </c>
      <c r="C20" s="10"/>
      <c r="D20" s="10"/>
      <c r="E20" s="10"/>
      <c r="G20" s="18">
        <v>30</v>
      </c>
      <c r="H20" s="18">
        <f t="shared" si="4"/>
        <v>40</v>
      </c>
    </row>
    <row r="21" spans="1:8" x14ac:dyDescent="0.25">
      <c r="A21" s="23" t="s">
        <v>118</v>
      </c>
      <c r="B21">
        <v>10</v>
      </c>
      <c r="C21" s="10">
        <v>1.1111111111111112</v>
      </c>
      <c r="D21" s="10">
        <v>2.2263888888888888</v>
      </c>
      <c r="E21" s="10">
        <f>D21-C21</f>
        <v>1.1152777777777776</v>
      </c>
      <c r="F21" s="10">
        <f t="shared" si="3"/>
        <v>4.1666666666664298E-3</v>
      </c>
      <c r="G21" s="18">
        <v>100</v>
      </c>
      <c r="H21" s="18">
        <f t="shared" si="4"/>
        <v>110</v>
      </c>
    </row>
    <row r="22" spans="1:8" x14ac:dyDescent="0.25">
      <c r="A22" s="13" t="s">
        <v>38</v>
      </c>
      <c r="B22">
        <v>10</v>
      </c>
      <c r="C22" s="10"/>
      <c r="D22" s="10"/>
      <c r="E22" s="10"/>
      <c r="F22" s="10" t="s">
        <v>101</v>
      </c>
      <c r="G22" s="18">
        <v>30</v>
      </c>
      <c r="H22" s="18">
        <f t="shared" si="4"/>
        <v>40</v>
      </c>
    </row>
    <row r="24" spans="1:8" x14ac:dyDescent="0.25">
      <c r="A24" s="13" t="s">
        <v>106</v>
      </c>
    </row>
  </sheetData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9684-98A2-46FD-BC2C-957D21ACEB25}">
  <dimension ref="A1:J43"/>
  <sheetViews>
    <sheetView workbookViewId="0"/>
  </sheetViews>
  <sheetFormatPr defaultRowHeight="15" x14ac:dyDescent="0.25"/>
  <cols>
    <col min="1" max="1" width="16.140625" customWidth="1"/>
    <col min="4" max="4" width="10.5703125" customWidth="1"/>
    <col min="5" max="5" width="9.7109375" customWidth="1"/>
    <col min="6" max="6" width="10.28515625" customWidth="1"/>
    <col min="7" max="7" width="9.5703125" style="18" customWidth="1"/>
    <col min="8" max="10" width="9.140625" style="18"/>
  </cols>
  <sheetData>
    <row r="1" spans="1:10" ht="15.75" x14ac:dyDescent="0.25">
      <c r="A1" s="42" t="s">
        <v>139</v>
      </c>
      <c r="B1" s="41" t="s">
        <v>140</v>
      </c>
      <c r="G1"/>
      <c r="H1"/>
      <c r="I1" s="37"/>
      <c r="J1" s="37"/>
    </row>
    <row r="2" spans="1:10" ht="18.75" x14ac:dyDescent="0.3">
      <c r="A2" s="1" t="s">
        <v>1</v>
      </c>
    </row>
    <row r="3" spans="1:10" x14ac:dyDescent="0.25">
      <c r="A3" s="2" t="s">
        <v>3</v>
      </c>
      <c r="B3" s="15" t="s">
        <v>6</v>
      </c>
      <c r="C3" s="15" t="s">
        <v>103</v>
      </c>
      <c r="D3" s="15" t="s">
        <v>104</v>
      </c>
      <c r="E3" s="15" t="s">
        <v>111</v>
      </c>
      <c r="F3" s="15" t="s">
        <v>8</v>
      </c>
      <c r="G3" s="19" t="s">
        <v>85</v>
      </c>
      <c r="H3" s="19" t="s">
        <v>62</v>
      </c>
      <c r="I3" s="19"/>
      <c r="J3" s="19" t="s">
        <v>98</v>
      </c>
    </row>
    <row r="4" spans="1:10" x14ac:dyDescent="0.25">
      <c r="B4" s="15"/>
      <c r="C4" s="15"/>
      <c r="D4" s="15"/>
      <c r="E4" s="15"/>
      <c r="F4" s="15"/>
      <c r="G4" s="19"/>
      <c r="H4" s="19"/>
      <c r="I4" s="19"/>
      <c r="J4" s="19"/>
    </row>
    <row r="5" spans="1:10" x14ac:dyDescent="0.25">
      <c r="A5" t="s">
        <v>68</v>
      </c>
      <c r="B5" s="15">
        <v>10</v>
      </c>
      <c r="C5" s="16">
        <v>0.89513888888888893</v>
      </c>
      <c r="D5" s="16">
        <v>1.7951388888888891</v>
      </c>
      <c r="E5" s="16">
        <f>D5-C5</f>
        <v>0.90000000000000013</v>
      </c>
      <c r="F5" s="16">
        <f>ABS(E5-C5)</f>
        <v>4.8611111111112049E-3</v>
      </c>
      <c r="G5" s="19">
        <v>1</v>
      </c>
      <c r="H5" s="19">
        <v>100</v>
      </c>
      <c r="I5" s="19"/>
      <c r="J5" s="19">
        <f>B5+H5</f>
        <v>110</v>
      </c>
    </row>
    <row r="6" spans="1:10" x14ac:dyDescent="0.25">
      <c r="A6" t="s">
        <v>19</v>
      </c>
      <c r="B6" s="15"/>
      <c r="C6" s="16">
        <v>0.54791666666666672</v>
      </c>
      <c r="D6" s="16">
        <v>1.086111111111111</v>
      </c>
      <c r="E6" s="16">
        <f>D6-C6</f>
        <v>0.53819444444444431</v>
      </c>
      <c r="F6" s="16">
        <f>ABS(E6-C6)</f>
        <v>9.7222222222224097E-3</v>
      </c>
      <c r="G6" s="19">
        <v>4</v>
      </c>
      <c r="H6" s="19">
        <v>90</v>
      </c>
      <c r="I6" s="19"/>
      <c r="J6" s="19">
        <f>B6+H6</f>
        <v>90</v>
      </c>
    </row>
    <row r="7" spans="1:10" x14ac:dyDescent="0.25">
      <c r="B7" s="15"/>
      <c r="C7" s="16"/>
      <c r="D7" s="16"/>
      <c r="E7" s="16"/>
      <c r="F7" s="16"/>
      <c r="G7" s="19"/>
      <c r="H7" s="19"/>
      <c r="I7" s="19"/>
      <c r="J7" s="19"/>
    </row>
    <row r="8" spans="1:10" x14ac:dyDescent="0.25">
      <c r="A8" t="s">
        <v>107</v>
      </c>
      <c r="B8" s="15"/>
      <c r="C8" s="16">
        <v>0.89374999999999993</v>
      </c>
      <c r="D8" s="16">
        <v>1.7944444444444445</v>
      </c>
      <c r="E8" s="16">
        <f t="shared" ref="E8:E13" si="0">D8-C8</f>
        <v>0.90069444444444458</v>
      </c>
      <c r="F8" s="16">
        <f t="shared" ref="F8:F13" si="1">ABS(E8-C8)</f>
        <v>6.9444444444446418E-3</v>
      </c>
      <c r="G8" s="19">
        <v>1</v>
      </c>
      <c r="H8" s="19">
        <v>100</v>
      </c>
      <c r="I8" s="19"/>
      <c r="J8" s="19">
        <f t="shared" ref="J8:J13" si="2">B8+H8</f>
        <v>100</v>
      </c>
    </row>
    <row r="9" spans="1:10" x14ac:dyDescent="0.25">
      <c r="A9" t="s">
        <v>12</v>
      </c>
      <c r="B9" s="15">
        <v>10</v>
      </c>
      <c r="C9" s="16">
        <v>0.95486111111111116</v>
      </c>
      <c r="D9" s="16">
        <v>1.9173611111111111</v>
      </c>
      <c r="E9" s="16">
        <f t="shared" si="0"/>
        <v>0.96249999999999991</v>
      </c>
      <c r="F9" s="16">
        <f t="shared" si="1"/>
        <v>7.6388888888887507E-3</v>
      </c>
      <c r="G9" s="19">
        <v>2</v>
      </c>
      <c r="H9" s="19">
        <v>85</v>
      </c>
      <c r="I9" s="19"/>
      <c r="J9" s="19">
        <f t="shared" si="2"/>
        <v>95</v>
      </c>
    </row>
    <row r="10" spans="1:10" x14ac:dyDescent="0.25">
      <c r="A10" s="23" t="s">
        <v>80</v>
      </c>
      <c r="B10" s="15">
        <v>10</v>
      </c>
      <c r="C10" s="16">
        <v>0.95486111111111116</v>
      </c>
      <c r="D10" s="16">
        <v>1.9173611111111111</v>
      </c>
      <c r="E10" s="16">
        <f t="shared" si="0"/>
        <v>0.96249999999999991</v>
      </c>
      <c r="F10" s="16">
        <f t="shared" si="1"/>
        <v>7.6388888888887507E-3</v>
      </c>
      <c r="G10" s="19">
        <v>2</v>
      </c>
      <c r="H10" s="19">
        <v>85</v>
      </c>
      <c r="I10" s="19"/>
      <c r="J10" s="19">
        <f t="shared" si="2"/>
        <v>95</v>
      </c>
    </row>
    <row r="11" spans="1:10" x14ac:dyDescent="0.25">
      <c r="A11" t="s">
        <v>13</v>
      </c>
      <c r="B11" s="15">
        <v>10</v>
      </c>
      <c r="C11" s="16">
        <v>0.9458333333333333</v>
      </c>
      <c r="D11" s="16">
        <v>1.9111111111111112</v>
      </c>
      <c r="E11" s="16">
        <f t="shared" si="0"/>
        <v>0.9652777777777779</v>
      </c>
      <c r="F11" s="16">
        <f t="shared" si="1"/>
        <v>1.9444444444444597E-2</v>
      </c>
      <c r="G11" s="19">
        <v>5</v>
      </c>
      <c r="H11" s="19">
        <v>55</v>
      </c>
      <c r="I11" s="19"/>
      <c r="J11" s="19">
        <f t="shared" si="2"/>
        <v>65</v>
      </c>
    </row>
    <row r="12" spans="1:10" x14ac:dyDescent="0.25">
      <c r="A12" t="s">
        <v>14</v>
      </c>
      <c r="B12" s="15">
        <v>10</v>
      </c>
      <c r="C12" s="16">
        <v>0.9458333333333333</v>
      </c>
      <c r="D12" s="16">
        <v>1.9111111111111112</v>
      </c>
      <c r="E12" s="16">
        <f t="shared" si="0"/>
        <v>0.9652777777777779</v>
      </c>
      <c r="F12" s="16">
        <f t="shared" si="1"/>
        <v>1.9444444444444597E-2</v>
      </c>
      <c r="G12" s="19">
        <v>5</v>
      </c>
      <c r="H12" s="19">
        <v>55</v>
      </c>
      <c r="I12" s="19"/>
      <c r="J12" s="19">
        <f t="shared" si="2"/>
        <v>65</v>
      </c>
    </row>
    <row r="13" spans="1:10" x14ac:dyDescent="0.25">
      <c r="A13" t="s">
        <v>16</v>
      </c>
      <c r="B13" s="15">
        <v>10</v>
      </c>
      <c r="C13" s="16">
        <v>0.85069444444444453</v>
      </c>
      <c r="D13" s="16">
        <v>1.7541666666666667</v>
      </c>
      <c r="E13" s="16">
        <f t="shared" si="0"/>
        <v>0.90347222222222212</v>
      </c>
      <c r="F13" s="16">
        <f t="shared" si="1"/>
        <v>5.277777777777759E-2</v>
      </c>
      <c r="G13" s="19">
        <v>7</v>
      </c>
      <c r="H13" s="19">
        <v>30</v>
      </c>
      <c r="I13" s="19"/>
      <c r="J13" s="19">
        <f t="shared" si="2"/>
        <v>40</v>
      </c>
    </row>
    <row r="14" spans="1:10" x14ac:dyDescent="0.25">
      <c r="A14" t="s">
        <v>108</v>
      </c>
      <c r="B14" s="15"/>
      <c r="C14" s="16"/>
      <c r="D14" s="16"/>
      <c r="E14" s="16"/>
      <c r="F14" s="16"/>
      <c r="G14" s="19"/>
      <c r="H14" s="19"/>
      <c r="I14" s="19"/>
      <c r="J14" s="19"/>
    </row>
    <row r="15" spans="1:10" ht="18.75" x14ac:dyDescent="0.3">
      <c r="A15" s="5" t="s">
        <v>23</v>
      </c>
      <c r="B15" s="15"/>
      <c r="C15" s="16"/>
      <c r="D15" s="16"/>
      <c r="E15" s="16"/>
      <c r="F15" s="16"/>
      <c r="G15" s="19"/>
    </row>
    <row r="16" spans="1:10" x14ac:dyDescent="0.25">
      <c r="A16" t="s">
        <v>67</v>
      </c>
      <c r="B16" s="15"/>
      <c r="C16" s="16">
        <v>0.63888888888888895</v>
      </c>
      <c r="D16" s="16">
        <v>1.2750000000000001</v>
      </c>
      <c r="E16" s="16">
        <f>D16-C16</f>
        <v>0.63611111111111118</v>
      </c>
      <c r="F16" s="16">
        <f>ABS(E16-C16)</f>
        <v>2.7777777777777679E-3</v>
      </c>
      <c r="G16" s="19">
        <v>1</v>
      </c>
      <c r="H16" s="19">
        <v>100</v>
      </c>
      <c r="I16" s="19"/>
      <c r="J16" s="19">
        <f t="shared" ref="J16:J18" si="3">B16+H16</f>
        <v>100</v>
      </c>
    </row>
    <row r="17" spans="1:10" x14ac:dyDescent="0.25">
      <c r="A17" t="s">
        <v>102</v>
      </c>
      <c r="B17" s="15">
        <v>10</v>
      </c>
      <c r="C17" s="16">
        <v>0.5756944444444444</v>
      </c>
      <c r="D17" s="16">
        <v>1.0868055555555556</v>
      </c>
      <c r="E17" s="16">
        <f>D17-C17</f>
        <v>0.51111111111111118</v>
      </c>
      <c r="F17" s="16">
        <f>ABS(E17-C17)</f>
        <v>6.4583333333333215E-2</v>
      </c>
      <c r="G17" s="19">
        <v>2</v>
      </c>
      <c r="H17" s="19">
        <v>90</v>
      </c>
      <c r="I17" s="19"/>
      <c r="J17" s="19">
        <f t="shared" si="3"/>
        <v>100</v>
      </c>
    </row>
    <row r="18" spans="1:10" x14ac:dyDescent="0.25">
      <c r="A18" t="s">
        <v>37</v>
      </c>
      <c r="B18" s="15">
        <v>10</v>
      </c>
      <c r="C18" s="16">
        <v>0.57638888888888895</v>
      </c>
      <c r="D18" s="16">
        <v>1.0875000000000001</v>
      </c>
      <c r="E18" s="16">
        <f>D18-C18</f>
        <v>0.51111111111111118</v>
      </c>
      <c r="F18" s="16">
        <f>ABS(E18-C18)</f>
        <v>6.5277777777777768E-2</v>
      </c>
      <c r="G18" s="19">
        <v>3</v>
      </c>
      <c r="H18" s="19">
        <v>80</v>
      </c>
      <c r="I18" s="19"/>
      <c r="J18" s="19">
        <f t="shared" si="3"/>
        <v>90</v>
      </c>
    </row>
    <row r="19" spans="1:10" x14ac:dyDescent="0.25">
      <c r="B19" s="15"/>
      <c r="C19" s="16"/>
      <c r="D19" s="16"/>
      <c r="E19" s="16"/>
      <c r="F19" s="16"/>
      <c r="G19" s="19"/>
      <c r="H19" s="19"/>
      <c r="I19" s="19"/>
      <c r="J19" s="19"/>
    </row>
    <row r="20" spans="1:10" x14ac:dyDescent="0.25">
      <c r="B20" s="15"/>
      <c r="C20" s="16"/>
      <c r="D20" s="16"/>
      <c r="E20" s="16"/>
      <c r="F20" s="16"/>
      <c r="G20" s="19"/>
      <c r="H20" s="19"/>
      <c r="I20" s="19"/>
      <c r="J20" s="19"/>
    </row>
    <row r="21" spans="1:10" x14ac:dyDescent="0.25">
      <c r="A21" t="s">
        <v>109</v>
      </c>
      <c r="B21" s="15"/>
      <c r="C21" s="16">
        <v>0.60416666666666663</v>
      </c>
      <c r="D21" s="16">
        <v>1.2097222222222224</v>
      </c>
      <c r="E21" s="16">
        <f>D21-C21</f>
        <v>0.60555555555555574</v>
      </c>
      <c r="F21" s="16">
        <f>ABS(E21-C21)</f>
        <v>1.388888888889106E-3</v>
      </c>
      <c r="G21" s="19">
        <v>1</v>
      </c>
      <c r="H21" s="19">
        <v>100</v>
      </c>
      <c r="I21" s="19"/>
      <c r="J21" s="19">
        <f t="shared" ref="J21:J24" si="4">B21+H21</f>
        <v>100</v>
      </c>
    </row>
    <row r="22" spans="1:10" x14ac:dyDescent="0.25">
      <c r="A22" t="s">
        <v>36</v>
      </c>
      <c r="B22" s="15">
        <v>10</v>
      </c>
      <c r="C22" s="16">
        <v>0.60347222222222219</v>
      </c>
      <c r="D22" s="16">
        <v>1.2013888888888888</v>
      </c>
      <c r="E22" s="16">
        <f>D22-C22</f>
        <v>0.59791666666666665</v>
      </c>
      <c r="F22" s="16">
        <f>ABS(E22-C22)</f>
        <v>5.5555555555555358E-3</v>
      </c>
      <c r="G22" s="19">
        <v>2</v>
      </c>
      <c r="H22" s="19">
        <v>90</v>
      </c>
      <c r="I22" s="19"/>
      <c r="J22" s="19">
        <f t="shared" si="4"/>
        <v>100</v>
      </c>
    </row>
    <row r="23" spans="1:10" x14ac:dyDescent="0.25">
      <c r="A23" t="s">
        <v>72</v>
      </c>
      <c r="B23" s="15">
        <v>10</v>
      </c>
      <c r="C23" s="16">
        <v>0.66666666666666663</v>
      </c>
      <c r="D23" s="16">
        <v>1.3166666666666667</v>
      </c>
      <c r="E23" s="16">
        <f>D23-C23</f>
        <v>0.65</v>
      </c>
      <c r="F23" s="16">
        <f>ABS(E23-C23)</f>
        <v>1.6666666666666607E-2</v>
      </c>
      <c r="G23" s="19">
        <v>3</v>
      </c>
      <c r="H23" s="19">
        <v>80</v>
      </c>
      <c r="I23" s="19"/>
      <c r="J23" s="19">
        <f t="shared" si="4"/>
        <v>90</v>
      </c>
    </row>
    <row r="24" spans="1:10" x14ac:dyDescent="0.25">
      <c r="A24" t="s">
        <v>75</v>
      </c>
      <c r="B24" s="15">
        <v>10</v>
      </c>
      <c r="C24" s="16"/>
      <c r="D24" s="16"/>
      <c r="E24" s="16"/>
      <c r="F24" s="16"/>
      <c r="G24" s="19" t="s">
        <v>110</v>
      </c>
      <c r="H24" s="19">
        <v>30</v>
      </c>
      <c r="I24" s="19"/>
      <c r="J24" s="19">
        <f t="shared" si="4"/>
        <v>40</v>
      </c>
    </row>
    <row r="25" spans="1:10" x14ac:dyDescent="0.25">
      <c r="B25" s="15"/>
      <c r="C25" s="16"/>
      <c r="D25" s="16"/>
      <c r="E25" s="16"/>
      <c r="F25" s="16"/>
      <c r="G25" s="19"/>
      <c r="H25" s="19"/>
      <c r="I25" s="19"/>
      <c r="J25" s="19"/>
    </row>
    <row r="27" spans="1:10" x14ac:dyDescent="0.25">
      <c r="A27" s="30" t="s">
        <v>112</v>
      </c>
      <c r="B27" s="30"/>
      <c r="C27" s="30"/>
      <c r="D27" s="30"/>
      <c r="E27" s="30"/>
      <c r="F27" s="30"/>
    </row>
    <row r="28" spans="1:10" x14ac:dyDescent="0.25">
      <c r="C28" s="15" t="s">
        <v>103</v>
      </c>
      <c r="D28" s="15" t="s">
        <v>104</v>
      </c>
      <c r="E28" s="15" t="s">
        <v>111</v>
      </c>
      <c r="F28" s="15" t="s">
        <v>8</v>
      </c>
    </row>
    <row r="29" spans="1:10" x14ac:dyDescent="0.25">
      <c r="A29" t="s">
        <v>109</v>
      </c>
      <c r="B29" s="15"/>
      <c r="C29" s="16">
        <v>0.60416666666666663</v>
      </c>
      <c r="D29" s="16">
        <v>1.2097222222222224</v>
      </c>
      <c r="E29" s="16">
        <f t="shared" ref="E29:E42" si="5">D29-C29</f>
        <v>0.60555555555555574</v>
      </c>
      <c r="F29" s="16">
        <f t="shared" ref="F29:F42" si="6">ABS(E29-C29)</f>
        <v>1.388888888889106E-3</v>
      </c>
      <c r="G29" s="19"/>
    </row>
    <row r="30" spans="1:10" x14ac:dyDescent="0.25">
      <c r="A30" t="s">
        <v>67</v>
      </c>
      <c r="B30" s="15"/>
      <c r="C30" s="16">
        <v>0.63888888888888895</v>
      </c>
      <c r="D30" s="16">
        <v>1.2750000000000001</v>
      </c>
      <c r="E30" s="16">
        <f t="shared" si="5"/>
        <v>0.63611111111111118</v>
      </c>
      <c r="F30" s="16">
        <f t="shared" si="6"/>
        <v>2.7777777777777679E-3</v>
      </c>
      <c r="G30" s="19"/>
    </row>
    <row r="31" spans="1:10" x14ac:dyDescent="0.25">
      <c r="A31" t="s">
        <v>68</v>
      </c>
      <c r="B31" s="15"/>
      <c r="C31" s="16">
        <v>0.89513888888888893</v>
      </c>
      <c r="D31" s="16">
        <v>1.7951388888888891</v>
      </c>
      <c r="E31" s="16">
        <f t="shared" si="5"/>
        <v>0.90000000000000013</v>
      </c>
      <c r="F31" s="16">
        <f t="shared" si="6"/>
        <v>4.8611111111112049E-3</v>
      </c>
      <c r="G31" s="19"/>
    </row>
    <row r="32" spans="1:10" x14ac:dyDescent="0.25">
      <c r="A32" t="s">
        <v>36</v>
      </c>
      <c r="B32" s="15"/>
      <c r="C32" s="16">
        <v>0.60347222222222219</v>
      </c>
      <c r="D32" s="16">
        <v>1.2013888888888888</v>
      </c>
      <c r="E32" s="16">
        <f t="shared" si="5"/>
        <v>0.59791666666666665</v>
      </c>
      <c r="F32" s="16">
        <f t="shared" si="6"/>
        <v>5.5555555555555358E-3</v>
      </c>
      <c r="G32" s="19"/>
    </row>
    <row r="33" spans="1:7" x14ac:dyDescent="0.25">
      <c r="A33" t="s">
        <v>107</v>
      </c>
      <c r="B33" s="15"/>
      <c r="C33" s="16">
        <v>0.89374999999999993</v>
      </c>
      <c r="D33" s="16">
        <v>1.7944444444444445</v>
      </c>
      <c r="E33" s="16">
        <f t="shared" si="5"/>
        <v>0.90069444444444458</v>
      </c>
      <c r="F33" s="16">
        <f t="shared" si="6"/>
        <v>6.9444444444446418E-3</v>
      </c>
      <c r="G33" s="19"/>
    </row>
    <row r="34" spans="1:7" x14ac:dyDescent="0.25">
      <c r="A34" t="s">
        <v>12</v>
      </c>
      <c r="B34" s="15"/>
      <c r="C34" s="16">
        <v>0.95486111111111116</v>
      </c>
      <c r="D34" s="16">
        <v>1.9173611111111111</v>
      </c>
      <c r="E34" s="16">
        <f t="shared" si="5"/>
        <v>0.96249999999999991</v>
      </c>
      <c r="F34" s="16">
        <f t="shared" si="6"/>
        <v>7.6388888888887507E-3</v>
      </c>
      <c r="G34" s="19"/>
    </row>
    <row r="35" spans="1:7" x14ac:dyDescent="0.25">
      <c r="A35" s="23" t="s">
        <v>80</v>
      </c>
      <c r="B35" s="15"/>
      <c r="C35" s="16">
        <v>0.95486111111111116</v>
      </c>
      <c r="D35" s="16">
        <v>1.9173611111111111</v>
      </c>
      <c r="E35" s="16">
        <f t="shared" si="5"/>
        <v>0.96249999999999991</v>
      </c>
      <c r="F35" s="16">
        <f t="shared" si="6"/>
        <v>7.6388888888887507E-3</v>
      </c>
      <c r="G35" s="19"/>
    </row>
    <row r="36" spans="1:7" x14ac:dyDescent="0.25">
      <c r="A36" t="s">
        <v>19</v>
      </c>
      <c r="B36" s="15"/>
      <c r="C36" s="16">
        <v>0.54791666666666672</v>
      </c>
      <c r="D36" s="16">
        <v>1.086111111111111</v>
      </c>
      <c r="E36" s="16">
        <f t="shared" si="5"/>
        <v>0.53819444444444431</v>
      </c>
      <c r="F36" s="16">
        <f t="shared" si="6"/>
        <v>9.7222222222224097E-3</v>
      </c>
      <c r="G36" s="19"/>
    </row>
    <row r="37" spans="1:7" x14ac:dyDescent="0.25">
      <c r="A37" t="s">
        <v>72</v>
      </c>
      <c r="B37" s="15"/>
      <c r="C37" s="16">
        <v>0.66666666666666663</v>
      </c>
      <c r="D37" s="16">
        <v>1.3166666666666667</v>
      </c>
      <c r="E37" s="16">
        <f t="shared" si="5"/>
        <v>0.65</v>
      </c>
      <c r="F37" s="16">
        <f t="shared" si="6"/>
        <v>1.6666666666666607E-2</v>
      </c>
      <c r="G37" s="19"/>
    </row>
    <row r="38" spans="1:7" x14ac:dyDescent="0.25">
      <c r="A38" t="s">
        <v>13</v>
      </c>
      <c r="B38" s="15"/>
      <c r="C38" s="16">
        <v>0.9458333333333333</v>
      </c>
      <c r="D38" s="16">
        <v>1.9111111111111112</v>
      </c>
      <c r="E38" s="16">
        <f t="shared" si="5"/>
        <v>0.9652777777777779</v>
      </c>
      <c r="F38" s="16">
        <f t="shared" si="6"/>
        <v>1.9444444444444597E-2</v>
      </c>
      <c r="G38" s="19"/>
    </row>
    <row r="39" spans="1:7" x14ac:dyDescent="0.25">
      <c r="A39" t="s">
        <v>14</v>
      </c>
      <c r="B39" s="15"/>
      <c r="C39" s="16">
        <v>0.9458333333333333</v>
      </c>
      <c r="D39" s="16">
        <v>1.9111111111111112</v>
      </c>
      <c r="E39" s="16">
        <f t="shared" si="5"/>
        <v>0.9652777777777779</v>
      </c>
      <c r="F39" s="16">
        <f t="shared" si="6"/>
        <v>1.9444444444444597E-2</v>
      </c>
      <c r="G39" s="19"/>
    </row>
    <row r="40" spans="1:7" x14ac:dyDescent="0.25">
      <c r="A40" t="s">
        <v>16</v>
      </c>
      <c r="B40" s="15"/>
      <c r="C40" s="16">
        <v>0.85069444444444453</v>
      </c>
      <c r="D40" s="16">
        <v>1.7541666666666667</v>
      </c>
      <c r="E40" s="16">
        <f t="shared" si="5"/>
        <v>0.90347222222222212</v>
      </c>
      <c r="F40" s="16">
        <f t="shared" si="6"/>
        <v>5.277777777777759E-2</v>
      </c>
      <c r="G40" s="19"/>
    </row>
    <row r="41" spans="1:7" x14ac:dyDescent="0.25">
      <c r="A41" t="s">
        <v>102</v>
      </c>
      <c r="B41" s="15"/>
      <c r="C41" s="16">
        <v>0.5756944444444444</v>
      </c>
      <c r="D41" s="16">
        <v>1.0868055555555556</v>
      </c>
      <c r="E41" s="16">
        <f t="shared" si="5"/>
        <v>0.51111111111111118</v>
      </c>
      <c r="F41" s="16">
        <f t="shared" si="6"/>
        <v>6.4583333333333215E-2</v>
      </c>
      <c r="G41" s="19"/>
    </row>
    <row r="42" spans="1:7" x14ac:dyDescent="0.25">
      <c r="A42" t="s">
        <v>37</v>
      </c>
      <c r="B42" s="15"/>
      <c r="C42" s="16">
        <v>0.57638888888888895</v>
      </c>
      <c r="D42" s="16">
        <v>1.0875000000000001</v>
      </c>
      <c r="E42" s="16">
        <f t="shared" si="5"/>
        <v>0.51111111111111118</v>
      </c>
      <c r="F42" s="16">
        <f t="shared" si="6"/>
        <v>6.5277777777777768E-2</v>
      </c>
      <c r="G42" s="19"/>
    </row>
    <row r="43" spans="1:7" x14ac:dyDescent="0.25">
      <c r="A43" t="s">
        <v>75</v>
      </c>
      <c r="B43" s="15"/>
      <c r="C43" s="16"/>
      <c r="D43" s="16"/>
      <c r="E43" s="16"/>
      <c r="F43" s="16"/>
    </row>
  </sheetData>
  <sortState ref="A29:F42">
    <sortCondition ref="F29:F42"/>
  </sortState>
  <mergeCells count="1">
    <mergeCell ref="A27:F27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A60F-5E5E-4C31-A862-A8DDB86F5C34}">
  <dimension ref="A1:G33"/>
  <sheetViews>
    <sheetView workbookViewId="0">
      <selection activeCell="B1" sqref="B1"/>
    </sheetView>
  </sheetViews>
  <sheetFormatPr defaultRowHeight="15" x14ac:dyDescent="0.25"/>
  <cols>
    <col min="1" max="1" width="18.140625" customWidth="1"/>
  </cols>
  <sheetData>
    <row r="1" spans="1:7" ht="15.75" x14ac:dyDescent="0.25">
      <c r="A1" s="39" t="s">
        <v>138</v>
      </c>
      <c r="B1" s="40" t="s">
        <v>137</v>
      </c>
    </row>
    <row r="2" spans="1:7" ht="18.75" x14ac:dyDescent="0.3">
      <c r="A2" s="1" t="s">
        <v>1</v>
      </c>
      <c r="G2" t="s">
        <v>56</v>
      </c>
    </row>
    <row r="3" spans="1:7" x14ac:dyDescent="0.25">
      <c r="A3" s="2" t="s">
        <v>3</v>
      </c>
    </row>
    <row r="4" spans="1:7" x14ac:dyDescent="0.25">
      <c r="A4" t="s">
        <v>17</v>
      </c>
      <c r="B4">
        <v>25</v>
      </c>
      <c r="C4">
        <v>25</v>
      </c>
      <c r="D4">
        <v>25</v>
      </c>
      <c r="E4">
        <v>25</v>
      </c>
      <c r="G4">
        <f>SUM(B4:E4)</f>
        <v>100</v>
      </c>
    </row>
    <row r="5" spans="1:7" x14ac:dyDescent="0.25">
      <c r="A5" s="24" t="s">
        <v>66</v>
      </c>
      <c r="B5">
        <v>25</v>
      </c>
      <c r="G5">
        <f>SUM(B5:E5)</f>
        <v>25</v>
      </c>
    </row>
    <row r="6" spans="1:7" x14ac:dyDescent="0.25">
      <c r="A6" t="s">
        <v>19</v>
      </c>
      <c r="B6">
        <v>25</v>
      </c>
      <c r="G6">
        <f>SUM(B6:E6)</f>
        <v>25</v>
      </c>
    </row>
    <row r="10" spans="1:7" x14ac:dyDescent="0.25">
      <c r="A10" t="s">
        <v>113</v>
      </c>
      <c r="B10">
        <v>25</v>
      </c>
      <c r="C10">
        <v>25</v>
      </c>
      <c r="D10">
        <v>25</v>
      </c>
      <c r="E10">
        <v>25</v>
      </c>
      <c r="G10">
        <f t="shared" ref="G10" si="0">SUM(B10:E10)</f>
        <v>100</v>
      </c>
    </row>
    <row r="11" spans="1:7" x14ac:dyDescent="0.25">
      <c r="A11" t="s">
        <v>12</v>
      </c>
      <c r="B11">
        <v>25</v>
      </c>
      <c r="C11">
        <v>25</v>
      </c>
      <c r="D11">
        <v>25</v>
      </c>
      <c r="E11">
        <v>25</v>
      </c>
      <c r="G11">
        <f>SUM(B11:E11)</f>
        <v>100</v>
      </c>
    </row>
    <row r="12" spans="1:7" x14ac:dyDescent="0.25">
      <c r="A12" t="s">
        <v>13</v>
      </c>
      <c r="B12">
        <v>25</v>
      </c>
      <c r="C12">
        <v>25</v>
      </c>
      <c r="D12">
        <v>25</v>
      </c>
      <c r="E12">
        <v>25</v>
      </c>
      <c r="G12">
        <f>SUM(B12:E12)</f>
        <v>100</v>
      </c>
    </row>
    <row r="13" spans="1:7" x14ac:dyDescent="0.25">
      <c r="A13" t="s">
        <v>14</v>
      </c>
      <c r="B13">
        <v>25</v>
      </c>
      <c r="C13">
        <v>25</v>
      </c>
      <c r="D13">
        <v>25</v>
      </c>
      <c r="E13">
        <v>25</v>
      </c>
      <c r="G13">
        <f>SUM(B13:E13)</f>
        <v>100</v>
      </c>
    </row>
    <row r="14" spans="1:7" x14ac:dyDescent="0.25">
      <c r="A14" t="s">
        <v>16</v>
      </c>
      <c r="B14">
        <v>25</v>
      </c>
      <c r="G14">
        <f>SUM(B14:E14)</f>
        <v>25</v>
      </c>
    </row>
    <row r="20" spans="1:7" x14ac:dyDescent="0.25">
      <c r="A20" t="s">
        <v>108</v>
      </c>
    </row>
    <row r="21" spans="1:7" ht="18.75" x14ac:dyDescent="0.3">
      <c r="A21" s="5" t="s">
        <v>23</v>
      </c>
    </row>
    <row r="22" spans="1:7" x14ac:dyDescent="0.25">
      <c r="A22" t="s">
        <v>42</v>
      </c>
      <c r="B22">
        <v>25</v>
      </c>
      <c r="C22">
        <v>25</v>
      </c>
      <c r="D22">
        <v>25</v>
      </c>
      <c r="E22">
        <v>25</v>
      </c>
      <c r="G22">
        <f>SUM(B22:E22)</f>
        <v>100</v>
      </c>
    </row>
    <row r="23" spans="1:7" x14ac:dyDescent="0.25">
      <c r="A23" t="s">
        <v>40</v>
      </c>
      <c r="B23">
        <v>25</v>
      </c>
      <c r="C23">
        <v>25</v>
      </c>
      <c r="D23">
        <v>25</v>
      </c>
      <c r="E23">
        <v>25</v>
      </c>
      <c r="G23">
        <f>SUM(B23:E23)</f>
        <v>100</v>
      </c>
    </row>
    <row r="24" spans="1:7" x14ac:dyDescent="0.25">
      <c r="A24" t="s">
        <v>102</v>
      </c>
      <c r="B24">
        <v>25</v>
      </c>
      <c r="C24">
        <v>25</v>
      </c>
      <c r="G24">
        <f>SUM(B24:E24)</f>
        <v>50</v>
      </c>
    </row>
    <row r="30" spans="1:7" x14ac:dyDescent="0.25">
      <c r="A30" t="s">
        <v>26</v>
      </c>
      <c r="B30">
        <v>25</v>
      </c>
      <c r="C30">
        <v>25</v>
      </c>
      <c r="D30">
        <v>25</v>
      </c>
      <c r="E30">
        <v>25</v>
      </c>
      <c r="G30">
        <f>SUM(B30:E30)</f>
        <v>100</v>
      </c>
    </row>
    <row r="31" spans="1:7" x14ac:dyDescent="0.25">
      <c r="A31" t="s">
        <v>34</v>
      </c>
      <c r="B31">
        <v>25</v>
      </c>
      <c r="C31">
        <v>25</v>
      </c>
      <c r="G31">
        <f>SUM(B31:E31)</f>
        <v>50</v>
      </c>
    </row>
    <row r="32" spans="1:7" x14ac:dyDescent="0.25">
      <c r="A32" t="s">
        <v>72</v>
      </c>
      <c r="C32">
        <v>25</v>
      </c>
      <c r="D32">
        <v>25</v>
      </c>
      <c r="G32">
        <f t="shared" ref="G32" si="1">SUM(B32:E32)</f>
        <v>50</v>
      </c>
    </row>
    <row r="33" spans="1:7" x14ac:dyDescent="0.25">
      <c r="A33" t="s">
        <v>36</v>
      </c>
      <c r="C33">
        <v>25</v>
      </c>
      <c r="G33">
        <f>SUM(B33:E33)</f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EFE0-C569-4382-A65E-D2B32AC76CBC}">
  <dimension ref="A1:G30"/>
  <sheetViews>
    <sheetView workbookViewId="0">
      <selection activeCell="A33" sqref="A33"/>
    </sheetView>
  </sheetViews>
  <sheetFormatPr defaultRowHeight="15" x14ac:dyDescent="0.25"/>
  <cols>
    <col min="1" max="1" width="18.85546875" customWidth="1"/>
    <col min="5" max="5" width="9.140625" style="15"/>
  </cols>
  <sheetData>
    <row r="1" spans="1:7" x14ac:dyDescent="0.25">
      <c r="B1" t="s">
        <v>115</v>
      </c>
      <c r="E1" s="15" t="s">
        <v>116</v>
      </c>
      <c r="G1" s="10">
        <v>1.0416666666666667</v>
      </c>
    </row>
    <row r="4" spans="1:7" ht="18.75" x14ac:dyDescent="0.3">
      <c r="A4" s="1" t="s">
        <v>1</v>
      </c>
      <c r="B4" t="s">
        <v>6</v>
      </c>
      <c r="C4" t="s">
        <v>117</v>
      </c>
      <c r="D4" t="s">
        <v>8</v>
      </c>
      <c r="E4" s="15" t="s">
        <v>85</v>
      </c>
      <c r="F4" t="s">
        <v>62</v>
      </c>
      <c r="G4" t="s">
        <v>98</v>
      </c>
    </row>
    <row r="5" spans="1:7" x14ac:dyDescent="0.25">
      <c r="A5" s="23" t="s">
        <v>19</v>
      </c>
    </row>
    <row r="6" spans="1:7" x14ac:dyDescent="0.25">
      <c r="A6" s="23" t="s">
        <v>17</v>
      </c>
      <c r="B6">
        <v>10</v>
      </c>
      <c r="C6" s="10">
        <v>0.92708333333333337</v>
      </c>
      <c r="D6" s="10">
        <f>ABS($G$1-C6)</f>
        <v>0.11458333333333337</v>
      </c>
      <c r="E6" s="26">
        <v>1</v>
      </c>
      <c r="F6">
        <v>100</v>
      </c>
      <c r="G6">
        <f>F6+B6</f>
        <v>110</v>
      </c>
    </row>
    <row r="7" spans="1:7" x14ac:dyDescent="0.25">
      <c r="A7" s="23" t="s">
        <v>114</v>
      </c>
      <c r="B7">
        <v>10</v>
      </c>
      <c r="C7" s="10">
        <v>0.90277777777777779</v>
      </c>
      <c r="D7" s="10">
        <f>ABS($G$1-C7)</f>
        <v>0.13888888888888895</v>
      </c>
      <c r="E7" s="26">
        <v>2</v>
      </c>
      <c r="F7">
        <v>90</v>
      </c>
      <c r="G7">
        <f>F7+B7</f>
        <v>100</v>
      </c>
    </row>
    <row r="8" spans="1:7" x14ac:dyDescent="0.25">
      <c r="A8" s="23"/>
      <c r="C8" s="10"/>
      <c r="E8" s="26"/>
    </row>
    <row r="9" spans="1:7" x14ac:dyDescent="0.25">
      <c r="A9" s="23" t="s">
        <v>113</v>
      </c>
      <c r="B9">
        <v>10</v>
      </c>
      <c r="C9" s="10">
        <v>1.0208333333333333</v>
      </c>
      <c r="D9" s="10">
        <f t="shared" ref="D9:D14" si="0">ABS($G$1-C9)</f>
        <v>2.0833333333333481E-2</v>
      </c>
      <c r="E9" s="26">
        <v>1</v>
      </c>
      <c r="F9">
        <v>100</v>
      </c>
      <c r="G9">
        <f t="shared" ref="G9:G14" si="1">F9+B9</f>
        <v>110</v>
      </c>
    </row>
    <row r="10" spans="1:7" x14ac:dyDescent="0.25">
      <c r="A10" s="23" t="s">
        <v>12</v>
      </c>
      <c r="B10">
        <v>10</v>
      </c>
      <c r="C10" s="10">
        <v>0.93958333333333333</v>
      </c>
      <c r="D10" s="10">
        <f t="shared" si="0"/>
        <v>0.10208333333333341</v>
      </c>
      <c r="E10" s="26">
        <f>1+E9</f>
        <v>2</v>
      </c>
      <c r="F10">
        <v>90</v>
      </c>
      <c r="G10">
        <f t="shared" si="1"/>
        <v>100</v>
      </c>
    </row>
    <row r="11" spans="1:7" x14ac:dyDescent="0.25">
      <c r="A11" s="23" t="s">
        <v>13</v>
      </c>
      <c r="B11">
        <v>10</v>
      </c>
      <c r="C11" s="10">
        <v>0.90833333333333333</v>
      </c>
      <c r="D11" s="10">
        <f t="shared" si="0"/>
        <v>0.13333333333333341</v>
      </c>
      <c r="E11" s="26">
        <f t="shared" ref="E11:E14" si="2">1+E10</f>
        <v>3</v>
      </c>
      <c r="F11">
        <v>80</v>
      </c>
      <c r="G11">
        <f t="shared" si="1"/>
        <v>90</v>
      </c>
    </row>
    <row r="12" spans="1:7" x14ac:dyDescent="0.25">
      <c r="A12" s="23" t="s">
        <v>80</v>
      </c>
      <c r="B12">
        <v>10</v>
      </c>
      <c r="C12" s="10">
        <v>1.1875</v>
      </c>
      <c r="D12" s="10">
        <f t="shared" si="0"/>
        <v>0.14583333333333326</v>
      </c>
      <c r="E12" s="26">
        <f t="shared" si="2"/>
        <v>4</v>
      </c>
      <c r="F12">
        <v>70</v>
      </c>
      <c r="G12">
        <f t="shared" si="1"/>
        <v>80</v>
      </c>
    </row>
    <row r="13" spans="1:7" x14ac:dyDescent="0.25">
      <c r="A13" s="23" t="s">
        <v>14</v>
      </c>
      <c r="B13">
        <v>10</v>
      </c>
      <c r="C13" s="10">
        <v>1.2</v>
      </c>
      <c r="D13" s="10">
        <f t="shared" si="0"/>
        <v>0.15833333333333321</v>
      </c>
      <c r="E13" s="26">
        <f t="shared" si="2"/>
        <v>5</v>
      </c>
      <c r="F13">
        <v>60</v>
      </c>
      <c r="G13">
        <f t="shared" si="1"/>
        <v>70</v>
      </c>
    </row>
    <row r="14" spans="1:7" x14ac:dyDescent="0.25">
      <c r="A14" s="23" t="s">
        <v>16</v>
      </c>
      <c r="B14">
        <v>10</v>
      </c>
      <c r="C14" s="10">
        <v>1.28125</v>
      </c>
      <c r="D14" s="10">
        <f t="shared" si="0"/>
        <v>0.23958333333333326</v>
      </c>
      <c r="E14" s="26">
        <f t="shared" si="2"/>
        <v>6</v>
      </c>
      <c r="F14">
        <v>50</v>
      </c>
      <c r="G14">
        <f t="shared" si="1"/>
        <v>60</v>
      </c>
    </row>
    <row r="15" spans="1:7" x14ac:dyDescent="0.25">
      <c r="A15" s="23"/>
      <c r="C15" s="10"/>
      <c r="E15" s="26"/>
    </row>
    <row r="16" spans="1:7" ht="18.75" x14ac:dyDescent="0.3">
      <c r="A16" s="25" t="s">
        <v>23</v>
      </c>
      <c r="C16" s="10"/>
      <c r="E16" s="26"/>
    </row>
    <row r="17" spans="1:7" x14ac:dyDescent="0.25">
      <c r="A17" s="23" t="s">
        <v>40</v>
      </c>
      <c r="B17">
        <v>10</v>
      </c>
      <c r="C17" s="10">
        <v>0.9375</v>
      </c>
      <c r="D17" s="10">
        <f>ABS($G$1-C17)</f>
        <v>0.10416666666666674</v>
      </c>
      <c r="E17" s="26">
        <v>1</v>
      </c>
      <c r="F17">
        <v>100</v>
      </c>
      <c r="G17">
        <f t="shared" ref="G17:G18" si="3">F17+B17</f>
        <v>110</v>
      </c>
    </row>
    <row r="18" spans="1:7" x14ac:dyDescent="0.25">
      <c r="A18" s="23" t="s">
        <v>102</v>
      </c>
      <c r="B18">
        <v>10</v>
      </c>
      <c r="C18" s="10">
        <v>0.91666666666666663</v>
      </c>
      <c r="D18" s="10">
        <f>ABS($G$1-C18)</f>
        <v>0.12500000000000011</v>
      </c>
      <c r="E18" s="26">
        <v>2</v>
      </c>
      <c r="F18">
        <v>90</v>
      </c>
      <c r="G18">
        <f t="shared" si="3"/>
        <v>100</v>
      </c>
    </row>
    <row r="19" spans="1:7" x14ac:dyDescent="0.25">
      <c r="A19" s="23"/>
      <c r="C19" s="10"/>
      <c r="E19" s="26"/>
    </row>
    <row r="20" spans="1:7" x14ac:dyDescent="0.25">
      <c r="A20" s="23"/>
      <c r="C20" s="10"/>
      <c r="E20" s="26"/>
    </row>
    <row r="21" spans="1:7" x14ac:dyDescent="0.25">
      <c r="A21" s="23" t="s">
        <v>118</v>
      </c>
      <c r="C21" s="10">
        <v>1.0416666666666667</v>
      </c>
      <c r="D21" s="10">
        <f t="shared" ref="D21:D29" si="4">ABS($G$1-C21)</f>
        <v>0</v>
      </c>
      <c r="E21" s="26">
        <v>1</v>
      </c>
      <c r="F21">
        <v>100</v>
      </c>
      <c r="G21">
        <f t="shared" ref="G21:G29" si="5">F21+B21</f>
        <v>100</v>
      </c>
    </row>
    <row r="22" spans="1:7" x14ac:dyDescent="0.25">
      <c r="A22" s="23" t="s">
        <v>72</v>
      </c>
      <c r="B22">
        <v>10</v>
      </c>
      <c r="C22" s="10">
        <v>1.0631944444444443</v>
      </c>
      <c r="D22" s="10">
        <f t="shared" si="4"/>
        <v>2.152777777777759E-2</v>
      </c>
      <c r="E22" s="26">
        <f>1+E21</f>
        <v>2</v>
      </c>
      <c r="F22">
        <v>90</v>
      </c>
      <c r="G22">
        <f t="shared" si="5"/>
        <v>100</v>
      </c>
    </row>
    <row r="23" spans="1:7" x14ac:dyDescent="0.25">
      <c r="A23" s="23" t="s">
        <v>109</v>
      </c>
      <c r="B23">
        <v>10</v>
      </c>
      <c r="C23" s="10">
        <v>1.0638888888888889</v>
      </c>
      <c r="D23" s="10">
        <f t="shared" si="4"/>
        <v>2.2222222222222143E-2</v>
      </c>
      <c r="E23" s="26">
        <f t="shared" ref="E23:E29" si="6">1+E22</f>
        <v>3</v>
      </c>
      <c r="F23">
        <v>80</v>
      </c>
      <c r="G23">
        <f t="shared" si="5"/>
        <v>90</v>
      </c>
    </row>
    <row r="24" spans="1:7" x14ac:dyDescent="0.25">
      <c r="A24" s="23" t="s">
        <v>26</v>
      </c>
      <c r="B24">
        <v>10</v>
      </c>
      <c r="C24" s="10">
        <v>1.1666666666666667</v>
      </c>
      <c r="D24" s="10">
        <f t="shared" si="4"/>
        <v>0.125</v>
      </c>
      <c r="E24" s="26">
        <f t="shared" si="6"/>
        <v>4</v>
      </c>
      <c r="F24">
        <v>70</v>
      </c>
      <c r="G24">
        <f t="shared" si="5"/>
        <v>80</v>
      </c>
    </row>
    <row r="25" spans="1:7" x14ac:dyDescent="0.25">
      <c r="A25" s="23" t="s">
        <v>36</v>
      </c>
      <c r="B25">
        <v>10</v>
      </c>
      <c r="C25" s="10">
        <v>1.2083333333333333</v>
      </c>
      <c r="D25" s="10">
        <f t="shared" si="4"/>
        <v>0.16666666666666652</v>
      </c>
      <c r="E25" s="26">
        <f t="shared" si="6"/>
        <v>5</v>
      </c>
      <c r="F25">
        <v>60</v>
      </c>
      <c r="G25">
        <f t="shared" si="5"/>
        <v>70</v>
      </c>
    </row>
    <row r="26" spans="1:7" x14ac:dyDescent="0.25">
      <c r="A26" s="23" t="s">
        <v>81</v>
      </c>
      <c r="B26">
        <v>10</v>
      </c>
      <c r="C26" s="10">
        <v>1.2083333333333333</v>
      </c>
      <c r="D26" s="10">
        <f t="shared" si="4"/>
        <v>0.16666666666666652</v>
      </c>
      <c r="E26" s="26">
        <f t="shared" si="6"/>
        <v>6</v>
      </c>
      <c r="F26">
        <v>50</v>
      </c>
      <c r="G26">
        <f t="shared" si="5"/>
        <v>60</v>
      </c>
    </row>
    <row r="27" spans="1:7" x14ac:dyDescent="0.25">
      <c r="A27" s="23" t="s">
        <v>34</v>
      </c>
      <c r="B27">
        <v>10</v>
      </c>
      <c r="C27" s="10">
        <v>1.2916666666666667</v>
      </c>
      <c r="D27" s="10">
        <f t="shared" si="4"/>
        <v>0.25</v>
      </c>
      <c r="E27" s="26">
        <f t="shared" si="6"/>
        <v>7</v>
      </c>
      <c r="F27">
        <v>10</v>
      </c>
      <c r="G27">
        <f t="shared" si="5"/>
        <v>20</v>
      </c>
    </row>
    <row r="28" spans="1:7" x14ac:dyDescent="0.25">
      <c r="A28" s="23" t="s">
        <v>38</v>
      </c>
      <c r="B28">
        <v>10</v>
      </c>
      <c r="C28" s="10">
        <v>1.4166666666666667</v>
      </c>
      <c r="D28" s="10">
        <f t="shared" si="4"/>
        <v>0.375</v>
      </c>
      <c r="E28" s="26">
        <f t="shared" si="6"/>
        <v>8</v>
      </c>
      <c r="F28">
        <v>10</v>
      </c>
      <c r="G28">
        <f t="shared" si="5"/>
        <v>20</v>
      </c>
    </row>
    <row r="29" spans="1:7" x14ac:dyDescent="0.25">
      <c r="A29" s="23" t="s">
        <v>75</v>
      </c>
      <c r="B29">
        <v>10</v>
      </c>
      <c r="C29" s="10">
        <v>1.5</v>
      </c>
      <c r="D29" s="10">
        <f t="shared" si="4"/>
        <v>0.45833333333333326</v>
      </c>
      <c r="E29" s="26">
        <f t="shared" si="6"/>
        <v>9</v>
      </c>
      <c r="F29">
        <v>10</v>
      </c>
      <c r="G29">
        <f t="shared" si="5"/>
        <v>20</v>
      </c>
    </row>
    <row r="30" spans="1:7" x14ac:dyDescent="0.25">
      <c r="A30" s="23" t="s">
        <v>100</v>
      </c>
      <c r="C30" s="10"/>
      <c r="E30" s="26" t="s">
        <v>101</v>
      </c>
      <c r="F30">
        <v>30</v>
      </c>
      <c r="G30">
        <f>F30+B30</f>
        <v>30</v>
      </c>
    </row>
  </sheetData>
  <sortState ref="A21:D29">
    <sortCondition ref="D21:D2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483B-0FA8-46F6-B57F-08895C8EC34D}">
  <dimension ref="A1:E28"/>
  <sheetViews>
    <sheetView workbookViewId="0">
      <selection activeCell="C1" sqref="C1"/>
    </sheetView>
  </sheetViews>
  <sheetFormatPr defaultRowHeight="15" x14ac:dyDescent="0.25"/>
  <cols>
    <col min="1" max="1" width="16.42578125" customWidth="1"/>
    <col min="2" max="2" width="9.5703125" customWidth="1"/>
    <col min="3" max="3" width="10.85546875" style="10" customWidth="1"/>
    <col min="5" max="5" width="11.5703125" customWidth="1"/>
  </cols>
  <sheetData>
    <row r="1" spans="1:5" x14ac:dyDescent="0.25">
      <c r="C1" s="10" t="s">
        <v>125</v>
      </c>
    </row>
    <row r="4" spans="1:5" ht="18.75" x14ac:dyDescent="0.3">
      <c r="A4" s="1" t="s">
        <v>1</v>
      </c>
      <c r="B4" s="15" t="s">
        <v>6</v>
      </c>
      <c r="C4" s="16" t="s">
        <v>120</v>
      </c>
      <c r="D4" s="15" t="s">
        <v>62</v>
      </c>
      <c r="E4" s="15" t="s">
        <v>98</v>
      </c>
    </row>
    <row r="5" spans="1:5" x14ac:dyDescent="0.25">
      <c r="A5" s="23" t="s">
        <v>119</v>
      </c>
      <c r="B5" s="27"/>
      <c r="C5" s="15" t="s">
        <v>101</v>
      </c>
      <c r="D5" s="15">
        <v>30</v>
      </c>
      <c r="E5" s="15">
        <f>D5+B5</f>
        <v>30</v>
      </c>
    </row>
    <row r="6" spans="1:5" x14ac:dyDescent="0.25">
      <c r="A6" s="23"/>
      <c r="B6" s="27"/>
      <c r="C6" s="16"/>
      <c r="D6" s="15"/>
      <c r="E6" s="15"/>
    </row>
    <row r="7" spans="1:5" x14ac:dyDescent="0.25">
      <c r="A7" s="23"/>
      <c r="B7" s="27"/>
      <c r="C7" s="16"/>
      <c r="D7" s="15"/>
      <c r="E7" s="15"/>
    </row>
    <row r="8" spans="1:5" x14ac:dyDescent="0.25">
      <c r="A8" s="23"/>
      <c r="B8" s="27"/>
      <c r="C8" s="16"/>
      <c r="D8" s="15"/>
      <c r="E8" s="15"/>
    </row>
    <row r="9" spans="1:5" x14ac:dyDescent="0.25">
      <c r="A9" s="23" t="s">
        <v>113</v>
      </c>
      <c r="B9" s="27">
        <v>10</v>
      </c>
      <c r="C9" s="16">
        <v>4.3993055555555556E-2</v>
      </c>
      <c r="D9" s="15">
        <v>100</v>
      </c>
      <c r="E9" s="15">
        <f t="shared" ref="E9:E14" si="0">D9+B9</f>
        <v>110</v>
      </c>
    </row>
    <row r="10" spans="1:5" x14ac:dyDescent="0.25">
      <c r="A10" s="23" t="s">
        <v>12</v>
      </c>
      <c r="B10" s="27">
        <v>10</v>
      </c>
      <c r="C10" s="16">
        <v>4.4004629629629623E-2</v>
      </c>
      <c r="D10" s="15">
        <v>90</v>
      </c>
      <c r="E10" s="15">
        <f t="shared" si="0"/>
        <v>100</v>
      </c>
    </row>
    <row r="11" spans="1:5" x14ac:dyDescent="0.25">
      <c r="A11" s="23" t="s">
        <v>14</v>
      </c>
      <c r="B11" s="27">
        <v>10</v>
      </c>
      <c r="C11" s="16">
        <v>2.1208333333333331</v>
      </c>
      <c r="D11" s="15">
        <v>80</v>
      </c>
      <c r="E11" s="15">
        <f t="shared" si="0"/>
        <v>90</v>
      </c>
    </row>
    <row r="12" spans="1:5" x14ac:dyDescent="0.25">
      <c r="A12" s="23" t="s">
        <v>16</v>
      </c>
      <c r="B12" s="27">
        <v>10</v>
      </c>
      <c r="C12" s="16">
        <v>2.1215277777777777</v>
      </c>
      <c r="D12" s="15">
        <v>70</v>
      </c>
      <c r="E12" s="15">
        <f t="shared" si="0"/>
        <v>80</v>
      </c>
    </row>
    <row r="13" spans="1:5" x14ac:dyDescent="0.25">
      <c r="A13" s="23" t="s">
        <v>13</v>
      </c>
      <c r="B13" s="27">
        <v>10</v>
      </c>
      <c r="C13" s="16">
        <v>2.2361111111111112</v>
      </c>
      <c r="D13" s="15">
        <v>60</v>
      </c>
      <c r="E13" s="15">
        <f t="shared" si="0"/>
        <v>70</v>
      </c>
    </row>
    <row r="14" spans="1:5" x14ac:dyDescent="0.25">
      <c r="A14" s="23" t="s">
        <v>80</v>
      </c>
      <c r="B14" s="27">
        <v>10</v>
      </c>
      <c r="C14" s="16">
        <v>2.2368055555555553</v>
      </c>
      <c r="D14" s="15">
        <v>10</v>
      </c>
      <c r="E14" s="15">
        <f t="shared" si="0"/>
        <v>20</v>
      </c>
    </row>
    <row r="15" spans="1:5" x14ac:dyDescent="0.25">
      <c r="A15" s="23"/>
      <c r="B15" s="27"/>
      <c r="C15" s="16"/>
      <c r="D15" s="15"/>
      <c r="E15" s="15"/>
    </row>
    <row r="16" spans="1:5" ht="18.75" x14ac:dyDescent="0.3">
      <c r="A16" s="25" t="s">
        <v>23</v>
      </c>
      <c r="B16" s="25"/>
      <c r="C16" s="16"/>
      <c r="D16" s="15"/>
      <c r="E16" s="15"/>
    </row>
    <row r="17" spans="1:5" x14ac:dyDescent="0.25">
      <c r="A17" s="23" t="s">
        <v>67</v>
      </c>
      <c r="B17" s="27"/>
      <c r="C17" s="15" t="s">
        <v>101</v>
      </c>
      <c r="D17" s="15">
        <v>30</v>
      </c>
      <c r="E17" s="15">
        <f>D17+B17</f>
        <v>30</v>
      </c>
    </row>
    <row r="18" spans="1:5" x14ac:dyDescent="0.25">
      <c r="A18" s="23"/>
      <c r="B18" s="27"/>
      <c r="D18" s="15"/>
      <c r="E18" s="15"/>
    </row>
    <row r="19" spans="1:5" x14ac:dyDescent="0.25">
      <c r="A19" s="23"/>
      <c r="B19" s="27"/>
      <c r="C19" s="16"/>
      <c r="D19" s="15"/>
      <c r="E19" s="15"/>
    </row>
    <row r="20" spans="1:5" x14ac:dyDescent="0.25">
      <c r="A20" s="23"/>
      <c r="B20" s="27"/>
      <c r="C20" s="16"/>
      <c r="D20" s="15"/>
      <c r="E20" s="15"/>
    </row>
    <row r="21" spans="1:5" x14ac:dyDescent="0.25">
      <c r="A21" s="23" t="s">
        <v>26</v>
      </c>
      <c r="B21" s="27">
        <v>10</v>
      </c>
      <c r="C21" s="16">
        <v>1.1548611111111111</v>
      </c>
      <c r="D21" s="15">
        <v>100</v>
      </c>
      <c r="E21" s="15">
        <f t="shared" ref="E21:E25" si="1">D21+B21</f>
        <v>110</v>
      </c>
    </row>
    <row r="22" spans="1:5" x14ac:dyDescent="0.25">
      <c r="A22" s="23" t="s">
        <v>72</v>
      </c>
      <c r="B22" s="27">
        <v>10</v>
      </c>
      <c r="C22" s="16">
        <v>1.1645833333333333</v>
      </c>
      <c r="D22" s="15">
        <v>90</v>
      </c>
      <c r="E22" s="15">
        <f t="shared" si="1"/>
        <v>100</v>
      </c>
    </row>
    <row r="23" spans="1:5" x14ac:dyDescent="0.25">
      <c r="A23" s="23" t="s">
        <v>36</v>
      </c>
      <c r="B23" s="27">
        <v>10</v>
      </c>
      <c r="C23" s="16">
        <v>1.3388888888888888</v>
      </c>
      <c r="D23" s="15">
        <v>80</v>
      </c>
      <c r="E23" s="15">
        <f t="shared" si="1"/>
        <v>90</v>
      </c>
    </row>
    <row r="24" spans="1:5" x14ac:dyDescent="0.25">
      <c r="A24" s="23" t="s">
        <v>118</v>
      </c>
      <c r="B24" s="27">
        <v>10</v>
      </c>
      <c r="C24" s="16">
        <v>1.3479166666666667</v>
      </c>
      <c r="D24" s="15">
        <v>70</v>
      </c>
      <c r="E24" s="15">
        <f t="shared" si="1"/>
        <v>80</v>
      </c>
    </row>
    <row r="25" spans="1:5" x14ac:dyDescent="0.25">
      <c r="A25" s="23" t="s">
        <v>34</v>
      </c>
      <c r="B25" s="27">
        <v>10</v>
      </c>
      <c r="C25" s="16">
        <v>1.5451388888888891</v>
      </c>
      <c r="D25" s="15">
        <v>60</v>
      </c>
      <c r="E25" s="15">
        <f t="shared" si="1"/>
        <v>70</v>
      </c>
    </row>
    <row r="26" spans="1:5" x14ac:dyDescent="0.25">
      <c r="A26" s="23"/>
      <c r="B26" s="23"/>
      <c r="D26" s="15"/>
    </row>
    <row r="27" spans="1:5" x14ac:dyDescent="0.25">
      <c r="A27" s="23"/>
      <c r="B27" s="23"/>
    </row>
    <row r="28" spans="1:5" x14ac:dyDescent="0.25">
      <c r="A28" s="23"/>
      <c r="B28" s="23"/>
    </row>
  </sheetData>
  <sortState ref="A21:C25">
    <sortCondition ref="C21:C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Jan 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Dec-Final</vt:lpstr>
      <vt:lpstr>2018 Total Points</vt:lpstr>
      <vt:lpstr>Summer Track Needs</vt:lpstr>
      <vt:lpstr>'Dec-Final'!Print_Area</vt:lpstr>
      <vt:lpstr>Mar!Print_Area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jmbha</dc:creator>
  <cp:lastModifiedBy>jmbha</cp:lastModifiedBy>
  <cp:lastPrinted>2018-11-05T04:32:29Z</cp:lastPrinted>
  <dcterms:created xsi:type="dcterms:W3CDTF">2018-01-20T18:41:02Z</dcterms:created>
  <dcterms:modified xsi:type="dcterms:W3CDTF">2018-11-11T21:02:50Z</dcterms:modified>
</cp:coreProperties>
</file>