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ha\Desktop\running club files\"/>
    </mc:Choice>
  </mc:AlternateContent>
  <xr:revisionPtr revIDLastSave="0" documentId="13_ncr:1_{027A3FA1-7D3D-467A-BA8C-C1A1BA04A28F}" xr6:coauthVersionLast="43" xr6:coauthVersionMax="43" xr10:uidLastSave="{00000000-0000-0000-0000-000000000000}"/>
  <bookViews>
    <workbookView xWindow="-120" yWindow="-120" windowWidth="29040" windowHeight="15840" activeTab="4" xr2:uid="{42C838F7-D832-4715-84E9-61CC22D76790}"/>
  </bookViews>
  <sheets>
    <sheet name="Jan 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-Final" sheetId="12" r:id="rId12"/>
    <sheet name="2018 Total Points" sheetId="14" state="hidden" r:id="rId13"/>
    <sheet name="Number Events Completed" sheetId="15" state="hidden" r:id="rId14"/>
    <sheet name="Summer Track Needs" sheetId="13" r:id="rId15"/>
  </sheets>
  <definedNames>
    <definedName name="_xlnm.Print_Area" localSheetId="11">'Dec-Final'!$A$1:$O$72</definedName>
    <definedName name="_xlnm.Print_Area" localSheetId="2">Mar!$A$1:$H$47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5" l="1"/>
  <c r="H22" i="5"/>
  <c r="H21" i="5"/>
  <c r="H20" i="5"/>
  <c r="H19" i="5"/>
  <c r="H18" i="5"/>
  <c r="H15" i="5"/>
  <c r="H14" i="5"/>
  <c r="H8" i="5"/>
  <c r="H7" i="5"/>
  <c r="H6" i="5"/>
  <c r="H5" i="5"/>
  <c r="E20" i="5"/>
  <c r="F20" i="5" s="1"/>
  <c r="E8" i="5"/>
  <c r="F8" i="5" s="1"/>
  <c r="E6" i="5"/>
  <c r="F6" i="5" s="1"/>
  <c r="E5" i="5"/>
  <c r="F5" i="5" s="1"/>
  <c r="E22" i="5"/>
  <c r="F22" i="5" s="1"/>
  <c r="E21" i="5"/>
  <c r="F21" i="5" s="1"/>
  <c r="E19" i="5"/>
  <c r="F19" i="5" s="1"/>
  <c r="E18" i="5"/>
  <c r="F18" i="5" s="1"/>
  <c r="E14" i="5"/>
  <c r="F14" i="5" s="1"/>
  <c r="E15" i="5"/>
  <c r="F15" i="5" s="1"/>
  <c r="N59" i="12" l="1"/>
  <c r="N58" i="12"/>
  <c r="N60" i="12"/>
  <c r="N65" i="12"/>
  <c r="N64" i="12"/>
  <c r="N53" i="12"/>
  <c r="N54" i="12"/>
  <c r="N37" i="12"/>
  <c r="N41" i="12"/>
  <c r="N38" i="12"/>
  <c r="N43" i="12"/>
  <c r="N28" i="12"/>
  <c r="N27" i="12"/>
  <c r="N26" i="12"/>
  <c r="N14" i="12"/>
  <c r="N13" i="12"/>
  <c r="N12" i="12"/>
  <c r="F51" i="2"/>
  <c r="B40" i="12"/>
  <c r="B39" i="12"/>
  <c r="N39" i="12" s="1"/>
  <c r="B42" i="12"/>
  <c r="N42" i="12" s="1"/>
  <c r="B44" i="12"/>
  <c r="N44" i="12" s="1"/>
  <c r="B47" i="12"/>
  <c r="N47" i="12" s="1"/>
  <c r="B48" i="12"/>
  <c r="N48" i="12" s="1"/>
  <c r="B56" i="12"/>
  <c r="N56" i="12" s="1"/>
  <c r="B57" i="12"/>
  <c r="N57" i="12" s="1"/>
  <c r="B52" i="12"/>
  <c r="N52" i="12" s="1"/>
  <c r="B49" i="12"/>
  <c r="N49" i="12" s="1"/>
  <c r="B51" i="12"/>
  <c r="N51" i="12" s="1"/>
  <c r="B61" i="12"/>
  <c r="N61" i="12" s="1"/>
  <c r="B62" i="12"/>
  <c r="N62" i="12" s="1"/>
  <c r="B55" i="12"/>
  <c r="N55" i="12" s="1"/>
  <c r="B50" i="12"/>
  <c r="N50" i="12" s="1"/>
  <c r="B63" i="12"/>
  <c r="N63" i="12" s="1"/>
  <c r="B3" i="12"/>
  <c r="N3" i="12" s="1"/>
  <c r="B4" i="12"/>
  <c r="B5" i="12"/>
  <c r="N5" i="12" s="1"/>
  <c r="B6" i="12"/>
  <c r="N6" i="12" s="1"/>
  <c r="B7" i="12"/>
  <c r="N7" i="12" s="1"/>
  <c r="B8" i="12"/>
  <c r="N8" i="12" s="1"/>
  <c r="B9" i="12"/>
  <c r="N9" i="12" s="1"/>
  <c r="B10" i="12"/>
  <c r="N10" i="12" s="1"/>
  <c r="B11" i="12"/>
  <c r="N11" i="12" s="1"/>
  <c r="B17" i="12"/>
  <c r="N17" i="12" s="1"/>
  <c r="B18" i="12"/>
  <c r="N18" i="12" s="1"/>
  <c r="B19" i="12"/>
  <c r="N19" i="12" s="1"/>
  <c r="B20" i="12"/>
  <c r="N20" i="12" s="1"/>
  <c r="B21" i="12"/>
  <c r="N21" i="12" s="1"/>
  <c r="B22" i="12"/>
  <c r="N22" i="12" s="1"/>
  <c r="B23" i="12"/>
  <c r="N23" i="12" s="1"/>
  <c r="B24" i="12"/>
  <c r="N24" i="12" s="1"/>
  <c r="B25" i="12"/>
  <c r="N25" i="12" s="1"/>
  <c r="G27" i="4"/>
  <c r="G26" i="4"/>
  <c r="G25" i="4"/>
  <c r="G24" i="4"/>
  <c r="G23" i="4"/>
  <c r="G22" i="4"/>
  <c r="G19" i="4"/>
  <c r="G13" i="4"/>
  <c r="G12" i="4"/>
  <c r="G11" i="4"/>
  <c r="G10" i="4"/>
  <c r="G7" i="4"/>
  <c r="G6" i="4"/>
  <c r="H17" i="3" l="1"/>
  <c r="H12" i="3"/>
  <c r="H11" i="3"/>
  <c r="E22" i="3"/>
  <c r="E21" i="3"/>
  <c r="E20" i="3"/>
  <c r="E19" i="3"/>
  <c r="E18" i="3"/>
  <c r="E17" i="3"/>
  <c r="E16" i="3"/>
  <c r="E15" i="3"/>
  <c r="E12" i="3"/>
  <c r="E11" i="3"/>
  <c r="E10" i="3"/>
  <c r="E9" i="3"/>
  <c r="E8" i="3"/>
  <c r="E7" i="3"/>
  <c r="E6" i="3"/>
  <c r="E5" i="3"/>
  <c r="H25" i="3"/>
  <c r="H24" i="3"/>
  <c r="H54" i="2"/>
  <c r="F54" i="2"/>
  <c r="H53" i="2"/>
  <c r="F53" i="2"/>
  <c r="H50" i="2"/>
  <c r="F50" i="2"/>
  <c r="H49" i="2"/>
  <c r="F48" i="2"/>
  <c r="H48" i="2"/>
  <c r="F46" i="2"/>
  <c r="H47" i="2"/>
  <c r="F45" i="2"/>
  <c r="H46" i="2"/>
  <c r="F44" i="2"/>
  <c r="H45" i="2"/>
  <c r="F47" i="2"/>
  <c r="H44" i="2"/>
  <c r="F49" i="2"/>
  <c r="F42" i="2"/>
  <c r="F41" i="2"/>
  <c r="F40" i="2"/>
  <c r="H39" i="2"/>
  <c r="F39" i="2"/>
  <c r="F38" i="2"/>
  <c r="F37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F16" i="2"/>
  <c r="F15" i="2"/>
  <c r="F14" i="2"/>
  <c r="F13" i="2"/>
  <c r="F12" i="2"/>
  <c r="F11" i="2"/>
  <c r="H10" i="2"/>
  <c r="F10" i="2"/>
  <c r="F9" i="2"/>
  <c r="H8" i="2"/>
  <c r="F8" i="2"/>
  <c r="H7" i="2"/>
  <c r="F7" i="2"/>
  <c r="H6" i="2"/>
  <c r="F6" i="2"/>
  <c r="H5" i="2"/>
  <c r="F5" i="2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0" i="1"/>
  <c r="F30" i="1"/>
  <c r="H29" i="1"/>
  <c r="F29" i="1"/>
  <c r="H28" i="1"/>
  <c r="F28" i="1"/>
  <c r="H27" i="1"/>
  <c r="F27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2" i="15"/>
  <c r="B31" i="15"/>
  <c r="B30" i="15"/>
  <c r="B29" i="15"/>
  <c r="B28" i="15"/>
  <c r="B27" i="15"/>
  <c r="B26" i="15"/>
  <c r="B25" i="15"/>
  <c r="B23" i="15"/>
  <c r="B24" i="15"/>
  <c r="B22" i="15"/>
  <c r="B21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I13" i="11"/>
  <c r="I14" i="11"/>
  <c r="M66" i="14"/>
  <c r="M65" i="14"/>
  <c r="M60" i="14"/>
  <c r="M64" i="14"/>
  <c r="M63" i="14"/>
  <c r="M62" i="14"/>
  <c r="M61" i="14"/>
  <c r="M59" i="14"/>
  <c r="M58" i="14"/>
  <c r="M57" i="14"/>
  <c r="M55" i="14"/>
  <c r="M54" i="14"/>
  <c r="M56" i="14"/>
  <c r="M53" i="14"/>
  <c r="M52" i="14"/>
  <c r="M17" i="14"/>
  <c r="M16" i="14"/>
  <c r="M15" i="14"/>
  <c r="M14" i="14"/>
  <c r="M13" i="14"/>
  <c r="M12" i="14"/>
  <c r="M11" i="14"/>
  <c r="M10" i="14"/>
  <c r="M8" i="14"/>
  <c r="M9" i="14"/>
  <c r="M7" i="14"/>
  <c r="M6" i="14"/>
  <c r="M4" i="14"/>
  <c r="M5" i="14"/>
  <c r="M31" i="14"/>
  <c r="M30" i="14"/>
  <c r="M29" i="14"/>
  <c r="M28" i="14"/>
  <c r="M24" i="14"/>
  <c r="M27" i="14"/>
  <c r="M26" i="14"/>
  <c r="M25" i="14"/>
  <c r="M21" i="14"/>
  <c r="M23" i="14"/>
  <c r="M22" i="14"/>
  <c r="M2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N15" i="14"/>
  <c r="E12" i="10"/>
  <c r="I21" i="11"/>
  <c r="I20" i="11"/>
  <c r="I19" i="11"/>
  <c r="I18" i="11"/>
  <c r="I17" i="11"/>
  <c r="I12" i="11"/>
  <c r="I11" i="11"/>
  <c r="I10" i="11"/>
  <c r="I9" i="11"/>
  <c r="I8" i="11"/>
  <c r="I6" i="11"/>
  <c r="D20" i="11"/>
  <c r="F20" i="11" s="1"/>
  <c r="D19" i="11"/>
  <c r="F19" i="11"/>
  <c r="D18" i="11"/>
  <c r="F18" i="11"/>
  <c r="D17" i="11"/>
  <c r="F17" i="11"/>
  <c r="D12" i="11"/>
  <c r="F12" i="11"/>
  <c r="D11" i="11"/>
  <c r="F11" i="11"/>
  <c r="D10" i="11"/>
  <c r="F10" i="11"/>
  <c r="D9" i="11"/>
  <c r="F9" i="11"/>
  <c r="D8" i="11"/>
  <c r="F8" i="11"/>
  <c r="D6" i="11"/>
  <c r="F6" i="11"/>
  <c r="N40" i="12"/>
  <c r="N4" i="12"/>
  <c r="N65" i="14"/>
  <c r="N59" i="14"/>
  <c r="N64" i="14"/>
  <c r="N66" i="14"/>
  <c r="N61" i="14"/>
  <c r="N54" i="14"/>
  <c r="N63" i="14"/>
  <c r="N62" i="14"/>
  <c r="N55" i="14"/>
  <c r="N57" i="14"/>
  <c r="N58" i="14"/>
  <c r="N56" i="14"/>
  <c r="N53" i="14"/>
  <c r="N60" i="14"/>
  <c r="N52" i="14"/>
  <c r="N12" i="14"/>
  <c r="N14" i="14"/>
  <c r="N5" i="14"/>
  <c r="N11" i="14"/>
  <c r="N16" i="14"/>
  <c r="N10" i="14"/>
  <c r="N17" i="14"/>
  <c r="N4" i="14"/>
  <c r="N8" i="14"/>
  <c r="N7" i="14"/>
  <c r="N13" i="14"/>
  <c r="N9" i="14"/>
  <c r="N6" i="14"/>
  <c r="G31" i="7"/>
  <c r="G30" i="7"/>
  <c r="G32" i="7"/>
  <c r="G33" i="7"/>
  <c r="G23" i="7"/>
  <c r="G22" i="7"/>
  <c r="G24" i="7"/>
  <c r="G14" i="7"/>
  <c r="G13" i="7"/>
  <c r="G12" i="7"/>
  <c r="G6" i="7"/>
  <c r="G11" i="7"/>
  <c r="G10" i="7"/>
  <c r="G4" i="7"/>
  <c r="G5" i="7"/>
  <c r="J5" i="6"/>
  <c r="J8" i="6"/>
  <c r="J9" i="6"/>
  <c r="J10" i="6"/>
  <c r="J6" i="6"/>
  <c r="J11" i="6"/>
  <c r="J12" i="6"/>
  <c r="J13" i="6"/>
  <c r="J16" i="6"/>
  <c r="J17" i="6"/>
  <c r="J18" i="6"/>
  <c r="J21" i="6"/>
  <c r="J22" i="6"/>
  <c r="J23" i="6"/>
  <c r="J24" i="6"/>
  <c r="E29" i="10"/>
  <c r="E28" i="10"/>
  <c r="E25" i="10"/>
  <c r="E24" i="10"/>
  <c r="E23" i="10"/>
  <c r="E22" i="10"/>
  <c r="E21" i="10"/>
  <c r="E20" i="10"/>
  <c r="E19" i="10"/>
  <c r="E17" i="10"/>
  <c r="E16" i="10"/>
  <c r="E13" i="10"/>
  <c r="E11" i="10"/>
  <c r="E10" i="10"/>
  <c r="E9" i="10"/>
  <c r="E5" i="10"/>
  <c r="E25" i="9"/>
  <c r="E24" i="9"/>
  <c r="E23" i="9"/>
  <c r="E22" i="9"/>
  <c r="E21" i="9"/>
  <c r="E17" i="9"/>
  <c r="E14" i="9"/>
  <c r="E13" i="9"/>
  <c r="E12" i="9"/>
  <c r="E11" i="9"/>
  <c r="E10" i="9"/>
  <c r="E9" i="9"/>
  <c r="E5" i="9"/>
  <c r="G30" i="8"/>
  <c r="G29" i="8"/>
  <c r="G28" i="8"/>
  <c r="G27" i="8"/>
  <c r="G26" i="8"/>
  <c r="G25" i="8"/>
  <c r="G24" i="8"/>
  <c r="G23" i="8"/>
  <c r="G22" i="8"/>
  <c r="G21" i="8"/>
  <c r="G18" i="8"/>
  <c r="G17" i="8"/>
  <c r="G14" i="8"/>
  <c r="G13" i="8"/>
  <c r="G12" i="8"/>
  <c r="G11" i="8"/>
  <c r="G10" i="8"/>
  <c r="G9" i="8"/>
  <c r="G7" i="8"/>
  <c r="G6" i="8"/>
  <c r="E22" i="8"/>
  <c r="E23" i="8"/>
  <c r="E24" i="8"/>
  <c r="E25" i="8"/>
  <c r="E26" i="8"/>
  <c r="E27" i="8"/>
  <c r="E28" i="8"/>
  <c r="E29" i="8"/>
  <c r="E10" i="8"/>
  <c r="E11" i="8"/>
  <c r="E12" i="8"/>
  <c r="E13" i="8"/>
  <c r="E14" i="8"/>
  <c r="D28" i="8"/>
  <c r="D23" i="8"/>
  <c r="D21" i="8"/>
  <c r="D27" i="8"/>
  <c r="D29" i="8"/>
  <c r="D26" i="8"/>
  <c r="D22" i="8"/>
  <c r="D25" i="8"/>
  <c r="D24" i="8"/>
  <c r="D17" i="8"/>
  <c r="D18" i="8"/>
  <c r="D9" i="8"/>
  <c r="D10" i="8"/>
  <c r="D14" i="8"/>
  <c r="D12" i="8"/>
  <c r="D11" i="8"/>
  <c r="D13" i="8"/>
  <c r="D7" i="8"/>
  <c r="D6" i="8"/>
  <c r="E37" i="6"/>
  <c r="F37" i="6" s="1"/>
  <c r="E32" i="6"/>
  <c r="F32" i="6" s="1"/>
  <c r="E29" i="6"/>
  <c r="F29" i="6" s="1"/>
  <c r="E42" i="6"/>
  <c r="F42" i="6" s="1"/>
  <c r="E41" i="6"/>
  <c r="F41" i="6" s="1"/>
  <c r="E30" i="6"/>
  <c r="F30" i="6" s="1"/>
  <c r="E40" i="6"/>
  <c r="F40" i="6" s="1"/>
  <c r="E39" i="6"/>
  <c r="F39" i="6" s="1"/>
  <c r="E38" i="6"/>
  <c r="F38" i="6" s="1"/>
  <c r="E36" i="6"/>
  <c r="F36" i="6" s="1"/>
  <c r="E35" i="6"/>
  <c r="F35" i="6" s="1"/>
  <c r="E34" i="6"/>
  <c r="F34" i="6" s="1"/>
  <c r="E33" i="6"/>
  <c r="F33" i="6" s="1"/>
  <c r="E31" i="6"/>
  <c r="F31" i="6" s="1"/>
  <c r="E23" i="6"/>
  <c r="F23" i="6" s="1"/>
  <c r="E21" i="6"/>
  <c r="F21" i="6" s="1"/>
  <c r="E22" i="6"/>
  <c r="F22" i="6" s="1"/>
  <c r="E17" i="6"/>
  <c r="F17" i="6" s="1"/>
  <c r="E16" i="6"/>
  <c r="F16" i="6" s="1"/>
  <c r="E18" i="6"/>
  <c r="F18" i="6" s="1"/>
  <c r="E8" i="6"/>
  <c r="F8" i="6" s="1"/>
  <c r="E6" i="6"/>
  <c r="F6" i="6" s="1"/>
  <c r="E10" i="6"/>
  <c r="F10" i="6" s="1"/>
  <c r="E13" i="6"/>
  <c r="F13" i="6" s="1"/>
  <c r="E12" i="6"/>
  <c r="F12" i="6" s="1"/>
  <c r="E11" i="6"/>
  <c r="F11" i="6" s="1"/>
  <c r="E9" i="6"/>
  <c r="F9" i="6" s="1"/>
  <c r="E5" i="6"/>
  <c r="F5" i="6" s="1"/>
  <c r="E7" i="5"/>
  <c r="F7" i="5" s="1"/>
  <c r="H22" i="3"/>
  <c r="H21" i="3"/>
  <c r="H20" i="3"/>
  <c r="H19" i="3"/>
  <c r="H18" i="3"/>
  <c r="H16" i="3"/>
  <c r="H15" i="3"/>
  <c r="H10" i="3"/>
  <c r="H9" i="3"/>
  <c r="H8" i="3"/>
  <c r="H7" i="3"/>
  <c r="H6" i="3"/>
  <c r="H5" i="3"/>
  <c r="C10" i="13"/>
  <c r="N36" i="14"/>
  <c r="N38" i="14"/>
  <c r="N43" i="14"/>
  <c r="N47" i="14"/>
  <c r="N37" i="14"/>
  <c r="N45" i="14"/>
  <c r="N41" i="14"/>
  <c r="N40" i="14"/>
  <c r="N44" i="14"/>
  <c r="N42" i="14"/>
  <c r="N49" i="14"/>
  <c r="N48" i="14"/>
  <c r="N46" i="14"/>
  <c r="N39" i="14"/>
  <c r="N22" i="14"/>
  <c r="N24" i="14"/>
  <c r="N30" i="14"/>
  <c r="N21" i="14"/>
  <c r="N27" i="14"/>
  <c r="N23" i="14"/>
  <c r="N26" i="14"/>
  <c r="N28" i="14"/>
  <c r="N25" i="14"/>
  <c r="N20" i="14"/>
  <c r="N31" i="14"/>
  <c r="N29" i="14"/>
</calcChain>
</file>

<file path=xl/sharedStrings.xml><?xml version="1.0" encoding="utf-8"?>
<sst xmlns="http://schemas.openxmlformats.org/spreadsheetml/2006/main" count="697" uniqueCount="176">
  <si>
    <t>Women</t>
  </si>
  <si>
    <t>Name</t>
  </si>
  <si>
    <t>Age</t>
  </si>
  <si>
    <t>Male / Female</t>
  </si>
  <si>
    <t>Club Gear</t>
  </si>
  <si>
    <t>Difference</t>
  </si>
  <si>
    <t>Cindy Jones</t>
  </si>
  <si>
    <t>F</t>
  </si>
  <si>
    <t>Heather Jones</t>
  </si>
  <si>
    <t>Pat Cote-Miles</t>
  </si>
  <si>
    <t>Jane Hamilton</t>
  </si>
  <si>
    <t>Jane Stemkoski</t>
  </si>
  <si>
    <t>Rachel Johnson</t>
  </si>
  <si>
    <t>Patsy Bickford</t>
  </si>
  <si>
    <t>Teresa Moore</t>
  </si>
  <si>
    <t>Martha Boone</t>
  </si>
  <si>
    <t>Anne Port</t>
  </si>
  <si>
    <t>Lisa Mathews</t>
  </si>
  <si>
    <t>Susan Bothe</t>
  </si>
  <si>
    <t>Isabella Neekel</t>
  </si>
  <si>
    <t>Men</t>
  </si>
  <si>
    <t>Patrick Stanton</t>
  </si>
  <si>
    <t xml:space="preserve">M </t>
  </si>
  <si>
    <t>Bob Dalton</t>
  </si>
  <si>
    <t>Cal Daley</t>
  </si>
  <si>
    <t>Steven Bothe</t>
  </si>
  <si>
    <t>M</t>
  </si>
  <si>
    <t>Paul Schultz</t>
  </si>
  <si>
    <t>Bradley Butler</t>
  </si>
  <si>
    <t>Mark Ward</t>
  </si>
  <si>
    <t>Kith Burkingstock</t>
  </si>
  <si>
    <t>Marino Fuentas</t>
  </si>
  <si>
    <t>Von Woods</t>
  </si>
  <si>
    <t>Jules Desgain</t>
  </si>
  <si>
    <t>Chris Chiong</t>
  </si>
  <si>
    <t>Dick Allis</t>
  </si>
  <si>
    <t>Ben Gross</t>
  </si>
  <si>
    <t>Tracey Moore</t>
  </si>
  <si>
    <t>John Morosek</t>
  </si>
  <si>
    <t>Nathanial Moore</t>
  </si>
  <si>
    <t>Medals</t>
  </si>
  <si>
    <t>Ice Pops</t>
  </si>
  <si>
    <t>Starter Gun</t>
  </si>
  <si>
    <t>3X  $125</t>
  </si>
  <si>
    <t>Awards</t>
  </si>
  <si>
    <t>4x $500</t>
  </si>
  <si>
    <t>Each age Group</t>
  </si>
  <si>
    <t>Gold silver, Bronze, 50 Each</t>
  </si>
  <si>
    <t>If needed, I thought Rachel said we needed one</t>
  </si>
  <si>
    <t>Summer Track</t>
  </si>
  <si>
    <t>Grand Prix Awards</t>
  </si>
  <si>
    <t>6 Event Award</t>
  </si>
  <si>
    <t>$12*30</t>
  </si>
  <si>
    <t>Total</t>
  </si>
  <si>
    <t>Points</t>
  </si>
  <si>
    <t>Terri Besch</t>
  </si>
  <si>
    <t>Time</t>
  </si>
  <si>
    <t>Target Time</t>
  </si>
  <si>
    <t>Lauura Conover</t>
  </si>
  <si>
    <t>Casey Conover</t>
  </si>
  <si>
    <t>Sally Clark</t>
  </si>
  <si>
    <t>Lynn Christianson</t>
  </si>
  <si>
    <t>David Christianson</t>
  </si>
  <si>
    <t>Florence Niba</t>
  </si>
  <si>
    <t>Normer Adams</t>
  </si>
  <si>
    <t>Susan Mills</t>
  </si>
  <si>
    <t>Mary Ann Croftin</t>
  </si>
  <si>
    <t>David Gulick</t>
  </si>
  <si>
    <t>Allen Zhou</t>
  </si>
  <si>
    <t>Hall Wolfe</t>
  </si>
  <si>
    <t>Christine DeCicco</t>
  </si>
  <si>
    <t>Dan DeCicco</t>
  </si>
  <si>
    <t>Cathy Pugh</t>
  </si>
  <si>
    <t>Bill Fuller</t>
  </si>
  <si>
    <t xml:space="preserve">Team </t>
  </si>
  <si>
    <t>Cub Gear</t>
  </si>
  <si>
    <t>Diff</t>
  </si>
  <si>
    <t>Place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</si>
  <si>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</si>
  <si>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</si>
  <si>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</si>
  <si>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</si>
  <si>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</si>
  <si>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</si>
  <si>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</si>
  <si>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</si>
  <si>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</si>
  <si>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</si>
  <si>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</si>
  <si>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</si>
  <si>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Points</t>
  </si>
  <si>
    <t>Bill Wilering</t>
  </si>
  <si>
    <t>Vol</t>
  </si>
  <si>
    <t>Hal Wolfe</t>
  </si>
  <si>
    <t>Time Out</t>
  </si>
  <si>
    <t>Total Time</t>
  </si>
  <si>
    <t>Time In</t>
  </si>
  <si>
    <t>Rose Kempton</t>
  </si>
  <si>
    <t xml:space="preserve"> </t>
  </si>
  <si>
    <t>Gary Kolb</t>
  </si>
  <si>
    <t>Volunteer</t>
  </si>
  <si>
    <t>Time Back</t>
  </si>
  <si>
    <t>Overall Order of Finish</t>
  </si>
  <si>
    <t>Kim Ruple</t>
  </si>
  <si>
    <t>Hannah Moore</t>
  </si>
  <si>
    <t>August Grand Prix</t>
  </si>
  <si>
    <t>Track Time</t>
  </si>
  <si>
    <t>Guess</t>
  </si>
  <si>
    <t>Vaughn Woods</t>
  </si>
  <si>
    <t>Laura Conover</t>
  </si>
  <si>
    <t>Finish Time</t>
  </si>
  <si>
    <t>Dave Olsen</t>
  </si>
  <si>
    <t>Chris Chong</t>
  </si>
  <si>
    <t>Ron Ruhl</t>
  </si>
  <si>
    <t>Total Monthly Points</t>
  </si>
  <si>
    <t>September Cross Country Trail Run</t>
  </si>
  <si>
    <t>October  Peachtree City Classic Rerun</t>
  </si>
  <si>
    <t>2018 NOVEMBER GRAND PRIX - Real Life Center Food Drive &amp; Kim Rupple Memory Run</t>
  </si>
  <si>
    <t>Pace</t>
  </si>
  <si>
    <t>Predicted</t>
  </si>
  <si>
    <t>Actual</t>
  </si>
  <si>
    <t>Bags</t>
  </si>
  <si>
    <t>AnnPort</t>
  </si>
  <si>
    <t>Lynne Christianson</t>
  </si>
  <si>
    <t>Julie Pearce</t>
  </si>
  <si>
    <t>Dave Christianson</t>
  </si>
  <si>
    <t>Dave Gulic</t>
  </si>
  <si>
    <t>Club Gear Pics</t>
  </si>
  <si>
    <t>July Grand Prix -</t>
  </si>
  <si>
    <t>Jun Grand Prix -</t>
  </si>
  <si>
    <t>Out  &amp; Back Consistency Run</t>
  </si>
  <si>
    <t>May Grand Prix -</t>
  </si>
  <si>
    <t>April Gand Prix -</t>
  </si>
  <si>
    <t>Pick The Correct Destination</t>
  </si>
  <si>
    <t>March Grand Prix -</t>
  </si>
  <si>
    <t>Participation Points</t>
  </si>
  <si>
    <t>Seasoned Veterans</t>
  </si>
  <si>
    <t>Young Whippersnappers</t>
  </si>
  <si>
    <t>Events Participated in</t>
  </si>
  <si>
    <t>Member Who Participated in 6 or More Events</t>
  </si>
  <si>
    <t>January Guess The Distance</t>
  </si>
  <si>
    <t>=Actual (2.019Miles)</t>
  </si>
  <si>
    <t>Gender</t>
  </si>
  <si>
    <t>Distance (Feet)</t>
  </si>
  <si>
    <t>Place Points</t>
  </si>
  <si>
    <t>f</t>
  </si>
  <si>
    <t>Toni Scarbouh</t>
  </si>
  <si>
    <t>Ann Port</t>
  </si>
  <si>
    <t>Julie Colver</t>
  </si>
  <si>
    <t>Jamie Wixom</t>
  </si>
  <si>
    <t>Barbara Stacy</t>
  </si>
  <si>
    <t>Judith Glover</t>
  </si>
  <si>
    <t>m</t>
  </si>
  <si>
    <t>Fergus  Esezobor</t>
  </si>
  <si>
    <t>Chris Deloach</t>
  </si>
  <si>
    <t>Norma Adams</t>
  </si>
  <si>
    <t>Lou Boone</t>
  </si>
  <si>
    <t>Jules DesGain</t>
  </si>
  <si>
    <t>Marino Fuentus</t>
  </si>
  <si>
    <t>Georgia Martin</t>
  </si>
  <si>
    <t>Tony Scrarbough</t>
  </si>
  <si>
    <t>Cristy Kennedy</t>
  </si>
  <si>
    <t>Cathy Olsen</t>
  </si>
  <si>
    <t>Fergus</t>
  </si>
  <si>
    <t>Chris Kennedy</t>
  </si>
  <si>
    <t>Micheal Bickford</t>
  </si>
  <si>
    <t>Tom Crofton</t>
  </si>
  <si>
    <t>Mike Bickford</t>
  </si>
  <si>
    <t>Ann Ruhala</t>
  </si>
  <si>
    <t>Chad Ruhala</t>
  </si>
  <si>
    <t>Patrick Kearns</t>
  </si>
  <si>
    <t>Bonus</t>
  </si>
  <si>
    <t>Teri Besch</t>
  </si>
  <si>
    <t>Oct</t>
  </si>
  <si>
    <t>Out  and Back Consistency Run</t>
  </si>
  <si>
    <t>Match your partners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</si>
</sst>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h]:mm:ss;@"/>
    <numFmt numFmtId="165" formatCode="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quotePrefix="1"/>
    <xf numFmtId="6" fontId="0" fillId="0" borderId="0" xfId="0" applyNumberFormat="1"/>
    <xf numFmtId="0" fontId="4" fillId="0" borderId="0" xfId="0" applyFont="1"/>
    <xf numFmtId="46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6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4B31-88FE-4549-AAED-36BFB0B463B8}">
  <dimension ref="A1:J44"/>
  <sheetViews>
    <sheetView topLeftCell="A7" workbookViewId="0">
      <selection activeCell="A14" sqref="A14"/>
    </sheetView>
  </sheetViews>
  <sheetFormatPr defaultRowHeight="15" x14ac:dyDescent="0.25"/>
  <cols>
    <col min="1" max="1" width="36.42578125" customWidth="1"/>
    <col min="2" max="5" width="9.140625" style="12"/>
    <col min="6" max="6" width="9.85546875" style="16" customWidth="1"/>
    <col min="8" max="8" width="9.140625" style="12"/>
  </cols>
  <sheetData>
    <row r="1" spans="1:10" ht="27.75" customHeight="1" x14ac:dyDescent="0.35">
      <c r="A1" s="36" t="s">
        <v>140</v>
      </c>
      <c r="I1">
        <v>10660</v>
      </c>
      <c r="J1" s="4" t="s">
        <v>141</v>
      </c>
    </row>
    <row r="2" spans="1:10" ht="29.25" customHeight="1" x14ac:dyDescent="0.25">
      <c r="A2" t="s">
        <v>1</v>
      </c>
      <c r="B2" s="12" t="s">
        <v>4</v>
      </c>
      <c r="C2" s="12" t="s">
        <v>2</v>
      </c>
      <c r="D2" s="12" t="s">
        <v>142</v>
      </c>
      <c r="E2" s="34" t="s">
        <v>143</v>
      </c>
      <c r="F2" s="16" t="s">
        <v>5</v>
      </c>
      <c r="G2" s="34" t="s">
        <v>144</v>
      </c>
      <c r="H2" s="12" t="s">
        <v>54</v>
      </c>
    </row>
    <row r="3" spans="1:10" ht="29.25" customHeight="1" x14ac:dyDescent="0.3">
      <c r="A3" s="33" t="s">
        <v>137</v>
      </c>
      <c r="B3" s="38"/>
      <c r="C3" s="38"/>
      <c r="D3" s="38"/>
      <c r="E3" s="34"/>
      <c r="G3" s="34"/>
      <c r="H3" s="38"/>
    </row>
    <row r="4" spans="1:10" x14ac:dyDescent="0.25">
      <c r="A4" t="s">
        <v>6</v>
      </c>
      <c r="B4" s="12">
        <v>10</v>
      </c>
      <c r="C4" s="12">
        <v>47</v>
      </c>
      <c r="D4" s="12" t="s">
        <v>145</v>
      </c>
      <c r="E4" s="12">
        <v>11289</v>
      </c>
      <c r="F4" s="16">
        <f t="shared" ref="F4:F12" si="0">ABS(E4-I$1)</f>
        <v>629</v>
      </c>
      <c r="G4" s="12">
        <v>100</v>
      </c>
      <c r="H4" s="12">
        <f>G4+B4</f>
        <v>110</v>
      </c>
    </row>
    <row r="5" spans="1:10" x14ac:dyDescent="0.25">
      <c r="A5" t="s">
        <v>12</v>
      </c>
      <c r="B5" s="12">
        <v>10</v>
      </c>
      <c r="C5" s="12">
        <v>36</v>
      </c>
      <c r="D5" s="12" t="s">
        <v>145</v>
      </c>
      <c r="E5" s="12">
        <v>9979</v>
      </c>
      <c r="F5" s="16">
        <f t="shared" si="0"/>
        <v>681</v>
      </c>
      <c r="G5" s="12">
        <v>90</v>
      </c>
      <c r="H5" s="12">
        <f t="shared" ref="H5:H12" si="1">G5+B5</f>
        <v>100</v>
      </c>
    </row>
    <row r="6" spans="1:10" x14ac:dyDescent="0.25">
      <c r="A6" t="s">
        <v>8</v>
      </c>
      <c r="B6" s="12">
        <v>10</v>
      </c>
      <c r="C6" s="12">
        <v>24</v>
      </c>
      <c r="D6" s="12" t="s">
        <v>145</v>
      </c>
      <c r="E6" s="12">
        <v>11560</v>
      </c>
      <c r="F6" s="16">
        <f t="shared" si="0"/>
        <v>900</v>
      </c>
      <c r="G6" s="12">
        <v>80</v>
      </c>
      <c r="H6" s="12">
        <f t="shared" si="1"/>
        <v>90</v>
      </c>
    </row>
    <row r="7" spans="1:10" x14ac:dyDescent="0.25">
      <c r="A7" t="s">
        <v>17</v>
      </c>
      <c r="B7" s="12">
        <v>10</v>
      </c>
      <c r="C7" s="12">
        <v>51</v>
      </c>
      <c r="D7" s="12" t="s">
        <v>145</v>
      </c>
      <c r="E7" s="12">
        <v>11890</v>
      </c>
      <c r="F7" s="16">
        <f t="shared" si="0"/>
        <v>1230</v>
      </c>
      <c r="G7" s="12">
        <v>70</v>
      </c>
      <c r="H7" s="12">
        <f t="shared" si="1"/>
        <v>80</v>
      </c>
    </row>
    <row r="8" spans="1:10" x14ac:dyDescent="0.25">
      <c r="A8" t="s">
        <v>146</v>
      </c>
      <c r="B8" s="12">
        <v>10</v>
      </c>
      <c r="C8" s="12">
        <v>46</v>
      </c>
      <c r="D8" s="12" t="s">
        <v>145</v>
      </c>
      <c r="E8" s="12">
        <v>13260</v>
      </c>
      <c r="F8" s="16">
        <f t="shared" si="0"/>
        <v>2600</v>
      </c>
      <c r="G8" s="12">
        <v>60</v>
      </c>
      <c r="H8" s="12">
        <f t="shared" si="1"/>
        <v>70</v>
      </c>
    </row>
    <row r="9" spans="1:10" x14ac:dyDescent="0.25">
      <c r="A9" t="s">
        <v>60</v>
      </c>
      <c r="B9" s="12">
        <v>10</v>
      </c>
      <c r="C9" s="12">
        <v>52</v>
      </c>
      <c r="D9" s="12" t="s">
        <v>145</v>
      </c>
      <c r="E9" s="12">
        <v>13728</v>
      </c>
      <c r="F9" s="16">
        <f t="shared" si="0"/>
        <v>3068</v>
      </c>
      <c r="G9" s="12">
        <v>10</v>
      </c>
      <c r="H9" s="12">
        <f t="shared" si="1"/>
        <v>20</v>
      </c>
    </row>
    <row r="10" spans="1:10" x14ac:dyDescent="0.25">
      <c r="A10" t="s">
        <v>147</v>
      </c>
      <c r="B10" s="12">
        <v>0</v>
      </c>
      <c r="C10" s="12">
        <v>54</v>
      </c>
      <c r="D10" s="12" t="s">
        <v>7</v>
      </c>
      <c r="E10" s="12">
        <v>14256</v>
      </c>
      <c r="F10" s="16">
        <f t="shared" si="0"/>
        <v>3596</v>
      </c>
      <c r="G10" s="12">
        <v>10</v>
      </c>
      <c r="H10" s="12">
        <f t="shared" si="1"/>
        <v>10</v>
      </c>
    </row>
    <row r="11" spans="1:10" x14ac:dyDescent="0.25">
      <c r="A11" t="s">
        <v>148</v>
      </c>
      <c r="B11" s="12">
        <v>10</v>
      </c>
      <c r="C11" s="12">
        <v>45</v>
      </c>
      <c r="D11" s="12" t="s">
        <v>145</v>
      </c>
      <c r="E11" s="12">
        <v>14520</v>
      </c>
      <c r="F11" s="16">
        <f t="shared" si="0"/>
        <v>3860</v>
      </c>
      <c r="G11" s="12">
        <v>10</v>
      </c>
      <c r="H11" s="12">
        <f t="shared" si="1"/>
        <v>20</v>
      </c>
    </row>
    <row r="12" spans="1:10" x14ac:dyDescent="0.25">
      <c r="A12" t="s">
        <v>149</v>
      </c>
      <c r="B12" s="12">
        <v>0</v>
      </c>
      <c r="C12" s="12">
        <v>33</v>
      </c>
      <c r="D12" s="12" t="s">
        <v>145</v>
      </c>
      <c r="E12" s="12">
        <v>18480</v>
      </c>
      <c r="F12" s="16">
        <f t="shared" si="0"/>
        <v>7820</v>
      </c>
      <c r="G12" s="12">
        <v>10</v>
      </c>
      <c r="H12" s="12">
        <f t="shared" si="1"/>
        <v>10</v>
      </c>
    </row>
    <row r="14" spans="1:10" ht="18.75" x14ac:dyDescent="0.3">
      <c r="A14" s="32" t="s">
        <v>136</v>
      </c>
    </row>
    <row r="15" spans="1:10" x14ac:dyDescent="0.25">
      <c r="A15" t="s">
        <v>9</v>
      </c>
      <c r="B15" s="12">
        <v>10</v>
      </c>
      <c r="C15" s="12">
        <v>67</v>
      </c>
      <c r="D15" s="12" t="s">
        <v>145</v>
      </c>
      <c r="E15" s="12">
        <v>11193.6</v>
      </c>
      <c r="F15" s="16">
        <f t="shared" ref="F15:F23" si="2">ABS(E15-I$1)</f>
        <v>533.60000000000036</v>
      </c>
      <c r="G15" s="12">
        <v>100</v>
      </c>
      <c r="H15" s="12">
        <f t="shared" ref="H15:H23" si="3">G15+B15</f>
        <v>110</v>
      </c>
    </row>
    <row r="16" spans="1:10" x14ac:dyDescent="0.25">
      <c r="A16" t="s">
        <v>15</v>
      </c>
      <c r="B16" s="12">
        <v>10</v>
      </c>
      <c r="C16" s="12">
        <v>67</v>
      </c>
      <c r="D16" s="12" t="s">
        <v>7</v>
      </c>
      <c r="E16" s="12">
        <v>11352</v>
      </c>
      <c r="F16" s="16">
        <f t="shared" si="2"/>
        <v>692</v>
      </c>
      <c r="G16" s="12">
        <v>90</v>
      </c>
      <c r="H16" s="12">
        <f t="shared" si="3"/>
        <v>100</v>
      </c>
    </row>
    <row r="17" spans="1:8" x14ac:dyDescent="0.25">
      <c r="A17" t="s">
        <v>65</v>
      </c>
      <c r="B17" s="12">
        <v>10</v>
      </c>
      <c r="C17" s="12">
        <v>71</v>
      </c>
      <c r="D17" s="12" t="s">
        <v>145</v>
      </c>
      <c r="E17" s="12">
        <v>13026</v>
      </c>
      <c r="F17" s="16">
        <f t="shared" si="2"/>
        <v>2366</v>
      </c>
      <c r="G17" s="12">
        <v>80</v>
      </c>
      <c r="H17" s="12">
        <f t="shared" si="3"/>
        <v>90</v>
      </c>
    </row>
    <row r="18" spans="1:8" x14ac:dyDescent="0.25">
      <c r="A18" t="s">
        <v>10</v>
      </c>
      <c r="B18" s="12">
        <v>10</v>
      </c>
      <c r="C18" s="12">
        <v>59</v>
      </c>
      <c r="D18" s="12" t="s">
        <v>7</v>
      </c>
      <c r="E18" s="12">
        <v>13041.6</v>
      </c>
      <c r="F18" s="16">
        <f t="shared" si="2"/>
        <v>2381.6000000000004</v>
      </c>
      <c r="G18" s="12">
        <v>70</v>
      </c>
      <c r="H18" s="12">
        <f t="shared" si="3"/>
        <v>80</v>
      </c>
    </row>
    <row r="19" spans="1:8" x14ac:dyDescent="0.25">
      <c r="A19" t="s">
        <v>172</v>
      </c>
      <c r="B19" s="12">
        <v>10</v>
      </c>
      <c r="C19" s="12">
        <v>67</v>
      </c>
      <c r="D19" s="12" t="s">
        <v>145</v>
      </c>
      <c r="E19" s="12">
        <v>13996</v>
      </c>
      <c r="F19" s="16">
        <f t="shared" si="2"/>
        <v>3336</v>
      </c>
      <c r="G19" s="12">
        <v>60</v>
      </c>
      <c r="H19" s="12">
        <f t="shared" si="3"/>
        <v>70</v>
      </c>
    </row>
    <row r="20" spans="1:8" x14ac:dyDescent="0.25">
      <c r="A20" t="s">
        <v>150</v>
      </c>
      <c r="B20" s="12">
        <v>10</v>
      </c>
      <c r="C20" s="12">
        <v>55</v>
      </c>
      <c r="D20" s="12" t="s">
        <v>145</v>
      </c>
      <c r="E20" s="12">
        <v>14520</v>
      </c>
      <c r="F20" s="16">
        <f t="shared" si="2"/>
        <v>3860</v>
      </c>
      <c r="G20" s="12">
        <v>10</v>
      </c>
      <c r="H20" s="12">
        <f t="shared" si="3"/>
        <v>20</v>
      </c>
    </row>
    <row r="21" spans="1:8" x14ac:dyDescent="0.25">
      <c r="A21" t="s">
        <v>72</v>
      </c>
      <c r="B21" s="12">
        <v>10</v>
      </c>
      <c r="C21" s="12">
        <v>61</v>
      </c>
      <c r="D21" s="12" t="s">
        <v>145</v>
      </c>
      <c r="E21" s="12">
        <v>15000</v>
      </c>
      <c r="F21" s="16">
        <f t="shared" si="2"/>
        <v>4340</v>
      </c>
      <c r="G21" s="12">
        <v>10</v>
      </c>
      <c r="H21" s="12">
        <f t="shared" si="3"/>
        <v>20</v>
      </c>
    </row>
    <row r="22" spans="1:8" x14ac:dyDescent="0.25">
      <c r="A22" t="s">
        <v>151</v>
      </c>
      <c r="B22" s="12">
        <v>0</v>
      </c>
      <c r="C22" s="12">
        <v>61</v>
      </c>
      <c r="D22" s="12" t="s">
        <v>145</v>
      </c>
      <c r="E22" s="12">
        <v>15840</v>
      </c>
      <c r="F22" s="16">
        <f t="shared" si="2"/>
        <v>5180</v>
      </c>
      <c r="G22" s="12">
        <v>10</v>
      </c>
      <c r="H22" s="12">
        <f t="shared" si="3"/>
        <v>10</v>
      </c>
    </row>
    <row r="23" spans="1:8" x14ac:dyDescent="0.25">
      <c r="A23" t="s">
        <v>11</v>
      </c>
      <c r="B23" s="12">
        <v>10</v>
      </c>
      <c r="C23" s="12">
        <v>59</v>
      </c>
      <c r="D23" s="12" t="s">
        <v>145</v>
      </c>
      <c r="E23" s="12">
        <v>16843</v>
      </c>
      <c r="F23" s="16">
        <f t="shared" si="2"/>
        <v>6183</v>
      </c>
      <c r="G23" s="12">
        <v>10</v>
      </c>
      <c r="H23" s="12">
        <f t="shared" si="3"/>
        <v>20</v>
      </c>
    </row>
    <row r="26" spans="1:8" ht="18.75" x14ac:dyDescent="0.3">
      <c r="A26" s="33" t="s">
        <v>137</v>
      </c>
    </row>
    <row r="27" spans="1:8" x14ac:dyDescent="0.25">
      <c r="A27" t="s">
        <v>28</v>
      </c>
      <c r="B27" s="12">
        <v>0</v>
      </c>
      <c r="C27" s="12">
        <v>19</v>
      </c>
      <c r="D27" s="12" t="s">
        <v>152</v>
      </c>
      <c r="E27" s="12">
        <v>11616</v>
      </c>
      <c r="F27" s="16">
        <f>ABS(E27-I$1)</f>
        <v>956</v>
      </c>
      <c r="G27" s="12">
        <v>100</v>
      </c>
      <c r="H27" s="12">
        <f t="shared" ref="H27:H30" si="4">G27+B27</f>
        <v>100</v>
      </c>
    </row>
    <row r="28" spans="1:8" x14ac:dyDescent="0.25">
      <c r="A28" t="s">
        <v>30</v>
      </c>
      <c r="B28" s="12">
        <v>0</v>
      </c>
      <c r="C28" s="12">
        <v>52</v>
      </c>
      <c r="D28" s="12" t="s">
        <v>152</v>
      </c>
      <c r="E28" s="12">
        <v>13041.6</v>
      </c>
      <c r="F28" s="16">
        <f>ABS(E28-I$1)</f>
        <v>2381.6000000000004</v>
      </c>
      <c r="G28" s="12">
        <v>90</v>
      </c>
      <c r="H28" s="12">
        <f t="shared" si="4"/>
        <v>90</v>
      </c>
    </row>
    <row r="29" spans="1:8" x14ac:dyDescent="0.25">
      <c r="A29" t="s">
        <v>153</v>
      </c>
      <c r="B29" s="12">
        <v>0</v>
      </c>
      <c r="C29" s="12">
        <v>35</v>
      </c>
      <c r="D29" s="12" t="s">
        <v>152</v>
      </c>
      <c r="E29" s="12">
        <v>13200</v>
      </c>
      <c r="F29" s="16">
        <f>ABS(E29-I$1)</f>
        <v>2540</v>
      </c>
      <c r="G29" s="12">
        <v>80</v>
      </c>
      <c r="H29" s="12">
        <f t="shared" si="4"/>
        <v>80</v>
      </c>
    </row>
    <row r="30" spans="1:8" x14ac:dyDescent="0.25">
      <c r="A30" t="s">
        <v>154</v>
      </c>
      <c r="B30" s="12">
        <v>10</v>
      </c>
      <c r="C30" s="12">
        <v>37</v>
      </c>
      <c r="D30" s="12" t="s">
        <v>152</v>
      </c>
      <c r="E30" s="12">
        <v>13500</v>
      </c>
      <c r="F30" s="16">
        <f>ABS(E30-I$1)</f>
        <v>2840</v>
      </c>
      <c r="G30" s="12">
        <v>70</v>
      </c>
      <c r="H30" s="12">
        <f t="shared" si="4"/>
        <v>80</v>
      </c>
    </row>
    <row r="31" spans="1:8" x14ac:dyDescent="0.25">
      <c r="G31" s="12"/>
    </row>
    <row r="32" spans="1:8" ht="18.75" x14ac:dyDescent="0.3">
      <c r="A32" s="32" t="s">
        <v>136</v>
      </c>
    </row>
    <row r="33" spans="1:8" x14ac:dyDescent="0.25">
      <c r="A33" t="s">
        <v>155</v>
      </c>
      <c r="B33" s="12">
        <v>10</v>
      </c>
      <c r="C33" s="12">
        <v>68</v>
      </c>
      <c r="D33" s="12" t="s">
        <v>152</v>
      </c>
      <c r="E33" s="12">
        <v>10646</v>
      </c>
      <c r="F33" s="16">
        <f t="shared" ref="F33:F44" si="5">ABS(E33-I$1)</f>
        <v>14</v>
      </c>
      <c r="G33" s="12">
        <v>100</v>
      </c>
      <c r="H33" s="12">
        <f t="shared" ref="H33:H44" si="6">G33+B33</f>
        <v>110</v>
      </c>
    </row>
    <row r="34" spans="1:8" x14ac:dyDescent="0.25">
      <c r="A34" t="s">
        <v>23</v>
      </c>
      <c r="B34" s="12">
        <v>10</v>
      </c>
      <c r="C34" s="12">
        <v>65</v>
      </c>
      <c r="D34" s="12" t="s">
        <v>26</v>
      </c>
      <c r="E34" s="12">
        <v>11314.28</v>
      </c>
      <c r="F34" s="16">
        <f t="shared" si="5"/>
        <v>654.28000000000065</v>
      </c>
      <c r="G34" s="12">
        <v>90</v>
      </c>
      <c r="H34" s="12">
        <f t="shared" si="6"/>
        <v>100</v>
      </c>
    </row>
    <row r="35" spans="1:8" x14ac:dyDescent="0.25">
      <c r="A35" t="s">
        <v>29</v>
      </c>
      <c r="B35" s="12">
        <v>10</v>
      </c>
      <c r="C35" s="12">
        <v>61</v>
      </c>
      <c r="D35" s="12" t="s">
        <v>26</v>
      </c>
      <c r="E35" s="12">
        <v>11985</v>
      </c>
      <c r="F35" s="16">
        <f t="shared" si="5"/>
        <v>1325</v>
      </c>
      <c r="G35" s="12">
        <v>80</v>
      </c>
      <c r="H35" s="12">
        <f t="shared" si="6"/>
        <v>90</v>
      </c>
    </row>
    <row r="36" spans="1:8" x14ac:dyDescent="0.25">
      <c r="A36" t="s">
        <v>156</v>
      </c>
      <c r="B36" s="12">
        <v>10</v>
      </c>
      <c r="C36" s="12">
        <v>80</v>
      </c>
      <c r="D36" s="12" t="s">
        <v>152</v>
      </c>
      <c r="E36" s="12">
        <v>9240</v>
      </c>
      <c r="F36" s="16">
        <f t="shared" si="5"/>
        <v>1420</v>
      </c>
      <c r="G36" s="12">
        <v>70</v>
      </c>
      <c r="H36" s="12">
        <f t="shared" si="6"/>
        <v>80</v>
      </c>
    </row>
    <row r="37" spans="1:8" x14ac:dyDescent="0.25">
      <c r="A37" t="s">
        <v>67</v>
      </c>
      <c r="B37" s="12">
        <v>10</v>
      </c>
      <c r="C37" s="12">
        <v>68</v>
      </c>
      <c r="D37" s="12" t="s">
        <v>152</v>
      </c>
      <c r="E37" s="12">
        <v>12396</v>
      </c>
      <c r="F37" s="16">
        <f t="shared" si="5"/>
        <v>1736</v>
      </c>
      <c r="G37" s="12">
        <v>60</v>
      </c>
      <c r="H37" s="12">
        <f t="shared" si="6"/>
        <v>70</v>
      </c>
    </row>
    <row r="38" spans="1:8" x14ac:dyDescent="0.25">
      <c r="A38" t="s">
        <v>157</v>
      </c>
      <c r="B38" s="12">
        <v>10</v>
      </c>
      <c r="C38" s="12">
        <v>72</v>
      </c>
      <c r="D38" s="12" t="s">
        <v>152</v>
      </c>
      <c r="E38" s="12">
        <v>12672</v>
      </c>
      <c r="F38" s="16">
        <f t="shared" si="5"/>
        <v>2012</v>
      </c>
      <c r="G38" s="12">
        <v>10</v>
      </c>
      <c r="H38" s="12">
        <f t="shared" si="6"/>
        <v>20</v>
      </c>
    </row>
    <row r="39" spans="1:8" x14ac:dyDescent="0.25">
      <c r="A39" t="s">
        <v>158</v>
      </c>
      <c r="B39" s="12">
        <v>10</v>
      </c>
      <c r="C39" s="12">
        <v>78</v>
      </c>
      <c r="D39" s="12" t="s">
        <v>152</v>
      </c>
      <c r="E39" s="12">
        <v>13041</v>
      </c>
      <c r="F39" s="16">
        <f t="shared" si="5"/>
        <v>2381</v>
      </c>
      <c r="G39" s="12">
        <v>10</v>
      </c>
      <c r="H39" s="12">
        <f t="shared" si="6"/>
        <v>20</v>
      </c>
    </row>
    <row r="40" spans="1:8" x14ac:dyDescent="0.25">
      <c r="A40" t="s">
        <v>99</v>
      </c>
      <c r="B40" s="12">
        <v>10</v>
      </c>
      <c r="C40" s="12">
        <v>63</v>
      </c>
      <c r="D40" s="12" t="s">
        <v>152</v>
      </c>
      <c r="E40" s="12">
        <v>13358</v>
      </c>
      <c r="F40" s="16">
        <f t="shared" si="5"/>
        <v>2698</v>
      </c>
      <c r="G40" s="12">
        <v>10</v>
      </c>
      <c r="H40" s="12">
        <f t="shared" si="6"/>
        <v>20</v>
      </c>
    </row>
    <row r="41" spans="1:8" x14ac:dyDescent="0.25">
      <c r="A41" t="s">
        <v>35</v>
      </c>
      <c r="B41" s="12">
        <v>10</v>
      </c>
      <c r="C41" s="12">
        <v>78</v>
      </c>
      <c r="D41" s="12" t="s">
        <v>152</v>
      </c>
      <c r="E41" s="12">
        <v>14784</v>
      </c>
      <c r="F41" s="16">
        <f t="shared" si="5"/>
        <v>4124</v>
      </c>
      <c r="G41" s="12">
        <v>10</v>
      </c>
      <c r="H41" s="12">
        <f t="shared" si="6"/>
        <v>20</v>
      </c>
    </row>
    <row r="42" spans="1:8" x14ac:dyDescent="0.25">
      <c r="A42" t="s">
        <v>36</v>
      </c>
      <c r="B42" s="12">
        <v>10</v>
      </c>
      <c r="C42" s="12">
        <v>88</v>
      </c>
      <c r="D42" s="12" t="s">
        <v>152</v>
      </c>
      <c r="E42" s="12">
        <v>15263.7</v>
      </c>
      <c r="F42" s="16">
        <f t="shared" si="5"/>
        <v>4603.7000000000007</v>
      </c>
      <c r="G42" s="12">
        <v>10</v>
      </c>
      <c r="H42" s="12">
        <f t="shared" si="6"/>
        <v>20</v>
      </c>
    </row>
    <row r="43" spans="1:8" x14ac:dyDescent="0.25">
      <c r="A43" t="s">
        <v>32</v>
      </c>
      <c r="B43" s="12">
        <v>10</v>
      </c>
      <c r="C43" s="12">
        <v>71</v>
      </c>
      <c r="D43" s="12" t="s">
        <v>152</v>
      </c>
      <c r="E43" s="12">
        <v>15312</v>
      </c>
      <c r="F43" s="16">
        <f t="shared" si="5"/>
        <v>4652</v>
      </c>
      <c r="G43" s="12">
        <v>10</v>
      </c>
      <c r="H43" s="12">
        <f t="shared" si="6"/>
        <v>20</v>
      </c>
    </row>
    <row r="44" spans="1:8" x14ac:dyDescent="0.25">
      <c r="A44" t="s">
        <v>159</v>
      </c>
      <c r="B44" s="12">
        <v>10</v>
      </c>
      <c r="C44" s="12">
        <v>66</v>
      </c>
      <c r="D44" s="12" t="s">
        <v>152</v>
      </c>
      <c r="E44" s="12">
        <v>16256</v>
      </c>
      <c r="F44" s="16">
        <f t="shared" si="5"/>
        <v>5596</v>
      </c>
      <c r="G44" s="12">
        <v>10</v>
      </c>
      <c r="H44" s="12">
        <f t="shared" si="6"/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15BB-EC81-4D68-B5A7-C17A64B9D220}">
  <dimension ref="A1:E29"/>
  <sheetViews>
    <sheetView workbookViewId="0">
      <selection activeCell="D5" sqref="D5:D29"/>
    </sheetView>
  </sheetViews>
  <sheetFormatPr defaultRowHeight="15" x14ac:dyDescent="0.25"/>
  <cols>
    <col min="1" max="1" width="17.7109375" customWidth="1"/>
    <col min="3" max="3" width="12.140625" customWidth="1"/>
    <col min="5" max="5" width="12.85546875" customWidth="1"/>
  </cols>
  <sheetData>
    <row r="1" spans="1:5" ht="18.75" x14ac:dyDescent="0.3">
      <c r="B1" s="6" t="s">
        <v>116</v>
      </c>
    </row>
    <row r="4" spans="1:5" ht="18.75" x14ac:dyDescent="0.3">
      <c r="A4" s="1" t="s">
        <v>0</v>
      </c>
      <c r="B4" s="12" t="s">
        <v>4</v>
      </c>
      <c r="C4" s="13" t="s">
        <v>110</v>
      </c>
      <c r="D4" s="12" t="s">
        <v>54</v>
      </c>
      <c r="E4" s="12" t="s">
        <v>90</v>
      </c>
    </row>
    <row r="5" spans="1:5" x14ac:dyDescent="0.25">
      <c r="A5" s="18" t="s">
        <v>16</v>
      </c>
      <c r="B5" s="12"/>
      <c r="C5" s="22"/>
      <c r="D5" s="12"/>
      <c r="E5" s="12">
        <f>D5+B5</f>
        <v>0</v>
      </c>
    </row>
    <row r="6" spans="1:5" x14ac:dyDescent="0.25">
      <c r="A6" s="18"/>
      <c r="B6" s="12"/>
      <c r="C6" s="12"/>
      <c r="D6" s="12"/>
      <c r="E6" s="12"/>
    </row>
    <row r="7" spans="1:5" x14ac:dyDescent="0.25">
      <c r="A7" s="18"/>
      <c r="B7" s="12"/>
      <c r="C7" s="12"/>
      <c r="D7" s="12"/>
      <c r="E7" s="12"/>
    </row>
    <row r="8" spans="1:5" x14ac:dyDescent="0.25">
      <c r="A8" s="18"/>
      <c r="B8" s="12"/>
      <c r="C8" s="12"/>
      <c r="D8" s="12"/>
      <c r="E8" s="12"/>
    </row>
    <row r="9" spans="1:5" x14ac:dyDescent="0.25">
      <c r="A9" s="18" t="s">
        <v>13</v>
      </c>
      <c r="B9" s="12"/>
      <c r="C9" s="22"/>
      <c r="D9" s="12"/>
      <c r="E9" s="12">
        <f>D9+B9</f>
        <v>0</v>
      </c>
    </row>
    <row r="10" spans="1:5" x14ac:dyDescent="0.25">
      <c r="A10" s="18" t="s">
        <v>11</v>
      </c>
      <c r="B10" s="12"/>
      <c r="C10" s="22"/>
      <c r="D10" s="12"/>
      <c r="E10" s="12">
        <f>D10+B10</f>
        <v>0</v>
      </c>
    </row>
    <row r="11" spans="1:5" x14ac:dyDescent="0.25">
      <c r="A11" s="18" t="s">
        <v>10</v>
      </c>
      <c r="B11" s="12"/>
      <c r="C11" s="22"/>
      <c r="D11" s="12"/>
      <c r="E11" s="12">
        <f>D11+B11</f>
        <v>0</v>
      </c>
    </row>
    <row r="12" spans="1:5" x14ac:dyDescent="0.25">
      <c r="A12" t="s">
        <v>55</v>
      </c>
      <c r="B12" s="12"/>
      <c r="C12" s="22"/>
      <c r="D12" s="12"/>
      <c r="E12" s="12">
        <f>D12+B12</f>
        <v>0</v>
      </c>
    </row>
    <row r="13" spans="1:5" x14ac:dyDescent="0.25">
      <c r="A13" s="18" t="s">
        <v>9</v>
      </c>
      <c r="B13" s="12"/>
      <c r="C13" s="22"/>
      <c r="D13" s="12"/>
      <c r="E13" s="12">
        <f>D13+B13</f>
        <v>0</v>
      </c>
    </row>
    <row r="14" spans="1:5" x14ac:dyDescent="0.25">
      <c r="A14" s="18"/>
      <c r="B14" s="12"/>
      <c r="C14" s="12"/>
      <c r="D14" s="12"/>
      <c r="E14" s="12"/>
    </row>
    <row r="15" spans="1:5" ht="18.75" x14ac:dyDescent="0.3">
      <c r="A15" s="19" t="s">
        <v>20</v>
      </c>
      <c r="B15" s="12"/>
      <c r="C15" s="12"/>
      <c r="D15" s="12"/>
      <c r="E15" s="12"/>
    </row>
    <row r="16" spans="1:5" x14ac:dyDescent="0.25">
      <c r="A16" s="18" t="s">
        <v>112</v>
      </c>
      <c r="B16" s="12"/>
      <c r="C16" s="22"/>
      <c r="D16" s="12"/>
      <c r="E16" s="12">
        <f>D16+B16</f>
        <v>0</v>
      </c>
    </row>
    <row r="17" spans="1:5" x14ac:dyDescent="0.25">
      <c r="A17" s="18" t="s">
        <v>113</v>
      </c>
      <c r="B17" s="12"/>
      <c r="C17" s="22"/>
      <c r="D17" s="12"/>
      <c r="E17" s="12">
        <f>D17+B17</f>
        <v>0</v>
      </c>
    </row>
    <row r="18" spans="1:5" x14ac:dyDescent="0.25">
      <c r="A18" s="18"/>
      <c r="B18" s="12"/>
      <c r="C18" s="12"/>
      <c r="D18" s="12"/>
      <c r="E18" s="12"/>
    </row>
    <row r="19" spans="1:5" x14ac:dyDescent="0.25">
      <c r="A19" s="18" t="s">
        <v>23</v>
      </c>
      <c r="B19" s="12"/>
      <c r="C19" s="22"/>
      <c r="D19" s="12"/>
      <c r="E19" s="12">
        <f t="shared" ref="E19:E25" si="0">D19+B19</f>
        <v>0</v>
      </c>
    </row>
    <row r="20" spans="1:5" x14ac:dyDescent="0.25">
      <c r="A20" s="18" t="s">
        <v>33</v>
      </c>
      <c r="B20" s="12"/>
      <c r="C20" s="22"/>
      <c r="D20" s="12"/>
      <c r="E20" s="12">
        <f t="shared" si="0"/>
        <v>0</v>
      </c>
    </row>
    <row r="21" spans="1:5" x14ac:dyDescent="0.25">
      <c r="A21" s="18" t="s">
        <v>64</v>
      </c>
      <c r="B21" s="12"/>
      <c r="C21" s="22"/>
      <c r="D21" s="12"/>
      <c r="E21" s="12">
        <f t="shared" si="0"/>
        <v>0</v>
      </c>
    </row>
    <row r="22" spans="1:5" x14ac:dyDescent="0.25">
      <c r="A22" s="18" t="s">
        <v>108</v>
      </c>
      <c r="B22" s="12"/>
      <c r="C22" s="22"/>
      <c r="D22" s="12"/>
      <c r="E22" s="12">
        <f t="shared" si="0"/>
        <v>0</v>
      </c>
    </row>
    <row r="23" spans="1:5" x14ac:dyDescent="0.25">
      <c r="A23" s="18" t="s">
        <v>67</v>
      </c>
      <c r="B23" s="12"/>
      <c r="C23" s="22"/>
      <c r="D23" s="12"/>
      <c r="E23" s="12">
        <f t="shared" si="0"/>
        <v>0</v>
      </c>
    </row>
    <row r="24" spans="1:5" x14ac:dyDescent="0.25">
      <c r="A24" s="18" t="s">
        <v>21</v>
      </c>
      <c r="B24" s="12"/>
      <c r="C24" s="22"/>
      <c r="D24" s="12"/>
      <c r="E24" s="12">
        <f t="shared" si="0"/>
        <v>0</v>
      </c>
    </row>
    <row r="25" spans="1:5" x14ac:dyDescent="0.25">
      <c r="A25" s="18" t="s">
        <v>31</v>
      </c>
      <c r="B25" s="12"/>
      <c r="C25" s="12"/>
      <c r="D25" s="12"/>
      <c r="E25" s="12">
        <f t="shared" si="0"/>
        <v>0</v>
      </c>
    </row>
    <row r="26" spans="1:5" x14ac:dyDescent="0.25">
      <c r="B26" s="12"/>
      <c r="C26" s="12"/>
      <c r="D26" s="12"/>
      <c r="E26" s="12"/>
    </row>
    <row r="27" spans="1:5" x14ac:dyDescent="0.25">
      <c r="B27" s="12"/>
      <c r="C27" s="12"/>
      <c r="D27" s="12"/>
      <c r="E27" s="12"/>
    </row>
    <row r="28" spans="1:5" x14ac:dyDescent="0.25">
      <c r="A28" s="18" t="s">
        <v>91</v>
      </c>
      <c r="B28" s="12"/>
      <c r="C28" s="12" t="s">
        <v>92</v>
      </c>
      <c r="D28" s="12"/>
      <c r="E28" s="12">
        <f>D28+B28</f>
        <v>0</v>
      </c>
    </row>
    <row r="29" spans="1:5" x14ac:dyDescent="0.25">
      <c r="A29" t="s">
        <v>111</v>
      </c>
      <c r="B29" s="12"/>
      <c r="C29" s="12" t="s">
        <v>92</v>
      </c>
      <c r="D29" s="12"/>
      <c r="E29" s="12">
        <f>D29+B29</f>
        <v>0</v>
      </c>
    </row>
  </sheetData>
  <sortState xmlns:xlrd2="http://schemas.microsoft.com/office/spreadsheetml/2017/richdata2" ref="A19:C25">
    <sortCondition ref="C19:C25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B9E5-BA60-4BE1-A770-62B8304981E8}">
  <dimension ref="A1:I26"/>
  <sheetViews>
    <sheetView workbookViewId="0">
      <selection activeCell="G6" sqref="G6:H21"/>
    </sheetView>
  </sheetViews>
  <sheetFormatPr defaultRowHeight="15" x14ac:dyDescent="0.25"/>
  <cols>
    <col min="1" max="1" width="27.140625" customWidth="1"/>
    <col min="3" max="3" width="9.140625" style="12"/>
    <col min="6" max="6" width="9.7109375" customWidth="1"/>
    <col min="7" max="7" width="6.85546875" customWidth="1"/>
    <col min="8" max="8" width="6.42578125" style="16" customWidth="1"/>
  </cols>
  <sheetData>
    <row r="1" spans="1:9" x14ac:dyDescent="0.25">
      <c r="A1" t="s">
        <v>117</v>
      </c>
    </row>
    <row r="3" spans="1:9" x14ac:dyDescent="0.25">
      <c r="D3" s="41" t="s">
        <v>56</v>
      </c>
      <c r="E3" s="41"/>
      <c r="G3" s="41" t="s">
        <v>54</v>
      </c>
      <c r="H3" s="41"/>
    </row>
    <row r="4" spans="1:9" x14ac:dyDescent="0.25">
      <c r="A4" t="s">
        <v>1</v>
      </c>
      <c r="B4" t="s">
        <v>4</v>
      </c>
      <c r="C4" s="12" t="s">
        <v>118</v>
      </c>
      <c r="D4" t="s">
        <v>119</v>
      </c>
      <c r="E4" t="s">
        <v>120</v>
      </c>
      <c r="F4" t="s">
        <v>5</v>
      </c>
      <c r="G4" t="s">
        <v>121</v>
      </c>
      <c r="H4" s="16" t="s">
        <v>77</v>
      </c>
      <c r="I4" t="s">
        <v>53</v>
      </c>
    </row>
    <row r="6" spans="1:9" x14ac:dyDescent="0.25">
      <c r="A6" t="s">
        <v>122</v>
      </c>
      <c r="B6" s="12"/>
      <c r="C6" s="13"/>
      <c r="D6" s="13">
        <f>2.62*C6</f>
        <v>0</v>
      </c>
      <c r="E6" s="13"/>
      <c r="F6" s="13">
        <f>ABS(D6-E6)</f>
        <v>0</v>
      </c>
      <c r="G6" s="12"/>
      <c r="I6" s="15">
        <f>B6+G6+H6</f>
        <v>0</v>
      </c>
    </row>
    <row r="7" spans="1:9" x14ac:dyDescent="0.25">
      <c r="B7" s="12"/>
      <c r="D7" s="12"/>
      <c r="E7" s="12"/>
      <c r="F7" s="12"/>
      <c r="G7" s="12"/>
    </row>
    <row r="8" spans="1:9" x14ac:dyDescent="0.25">
      <c r="A8" t="s">
        <v>13</v>
      </c>
      <c r="B8" s="12"/>
      <c r="C8" s="13"/>
      <c r="D8" s="13">
        <f>2.62*C8</f>
        <v>0</v>
      </c>
      <c r="E8" s="13"/>
      <c r="F8" s="13">
        <f>ABS(D8-E8)</f>
        <v>0</v>
      </c>
      <c r="G8" s="12"/>
      <c r="I8" s="15">
        <f t="shared" ref="I8:I14" si="0">B8+G8+H8</f>
        <v>0</v>
      </c>
    </row>
    <row r="9" spans="1:9" x14ac:dyDescent="0.25">
      <c r="A9" t="s">
        <v>123</v>
      </c>
      <c r="B9" s="12"/>
      <c r="C9" s="13"/>
      <c r="D9" s="13">
        <f>2.62*C9</f>
        <v>0</v>
      </c>
      <c r="E9" s="13"/>
      <c r="F9" s="13">
        <f>ABS(D9-E9)</f>
        <v>0</v>
      </c>
      <c r="G9" s="12"/>
      <c r="I9" s="15">
        <f t="shared" si="0"/>
        <v>0</v>
      </c>
    </row>
    <row r="10" spans="1:9" x14ac:dyDescent="0.25">
      <c r="A10" t="s">
        <v>55</v>
      </c>
      <c r="B10" s="12"/>
      <c r="C10" s="13"/>
      <c r="D10" s="13">
        <f>2.62*C10</f>
        <v>0</v>
      </c>
      <c r="E10" s="13"/>
      <c r="F10" s="13">
        <f>ABS(D10-E10)</f>
        <v>0</v>
      </c>
      <c r="G10" s="12"/>
      <c r="I10" s="15">
        <f t="shared" si="0"/>
        <v>0</v>
      </c>
    </row>
    <row r="11" spans="1:9" x14ac:dyDescent="0.25">
      <c r="A11" t="s">
        <v>124</v>
      </c>
      <c r="B11" s="12"/>
      <c r="C11" s="13"/>
      <c r="D11" s="13">
        <f>2.62*C11</f>
        <v>0</v>
      </c>
      <c r="E11" s="13"/>
      <c r="F11" s="13">
        <f>ABS(D11-E11)</f>
        <v>0</v>
      </c>
      <c r="G11" s="12"/>
      <c r="I11" s="15">
        <f t="shared" si="0"/>
        <v>0</v>
      </c>
    </row>
    <row r="12" spans="1:9" x14ac:dyDescent="0.25">
      <c r="A12" t="s">
        <v>10</v>
      </c>
      <c r="B12" s="12"/>
      <c r="C12" s="13"/>
      <c r="D12" s="13">
        <f>2.62*C12</f>
        <v>0</v>
      </c>
      <c r="E12" s="13"/>
      <c r="F12" s="13">
        <f>ABS(D12-E12)</f>
        <v>0</v>
      </c>
      <c r="G12" s="12"/>
      <c r="I12" s="15">
        <f t="shared" si="0"/>
        <v>0</v>
      </c>
    </row>
    <row r="13" spans="1:9" x14ac:dyDescent="0.25">
      <c r="A13" s="18" t="s">
        <v>9</v>
      </c>
      <c r="B13" s="12"/>
      <c r="D13" s="12"/>
      <c r="E13" s="12"/>
      <c r="F13" s="12"/>
      <c r="G13" s="12"/>
      <c r="I13" s="15">
        <f t="shared" si="0"/>
        <v>0</v>
      </c>
    </row>
    <row r="14" spans="1:9" x14ac:dyDescent="0.25">
      <c r="A14" s="18" t="s">
        <v>11</v>
      </c>
      <c r="B14" s="12"/>
      <c r="D14" s="12"/>
      <c r="E14" s="12"/>
      <c r="F14" s="12"/>
      <c r="G14" s="12"/>
      <c r="I14" s="15">
        <f t="shared" si="0"/>
        <v>0</v>
      </c>
    </row>
    <row r="16" spans="1:9" x14ac:dyDescent="0.25">
      <c r="B16" s="12"/>
      <c r="C16" s="13"/>
      <c r="D16" s="12"/>
      <c r="E16" s="13"/>
      <c r="F16" s="13"/>
      <c r="G16" s="12"/>
    </row>
    <row r="17" spans="1:9" x14ac:dyDescent="0.25">
      <c r="A17" s="18" t="s">
        <v>108</v>
      </c>
      <c r="B17" s="12"/>
      <c r="C17" s="13"/>
      <c r="D17" s="13">
        <f>2.62*C17</f>
        <v>0</v>
      </c>
      <c r="E17" s="13"/>
      <c r="F17" s="13">
        <f>ABS(D17-E17)</f>
        <v>0</v>
      </c>
      <c r="G17" s="12"/>
      <c r="I17" s="15">
        <f>B17+G17+H17</f>
        <v>0</v>
      </c>
    </row>
    <row r="18" spans="1:9" x14ac:dyDescent="0.25">
      <c r="A18" t="s">
        <v>21</v>
      </c>
      <c r="B18" s="12"/>
      <c r="C18" s="13"/>
      <c r="D18" s="13">
        <f>2.62*C18</f>
        <v>0</v>
      </c>
      <c r="E18" s="13"/>
      <c r="F18" s="13">
        <f>ABS(D18-E18)</f>
        <v>0</v>
      </c>
      <c r="G18" s="12"/>
      <c r="I18" s="15">
        <f>B18+G18+H18</f>
        <v>0</v>
      </c>
    </row>
    <row r="19" spans="1:9" x14ac:dyDescent="0.25">
      <c r="A19" t="s">
        <v>125</v>
      </c>
      <c r="B19" s="12"/>
      <c r="C19" s="13"/>
      <c r="D19" s="13">
        <f>2.62*C19</f>
        <v>0</v>
      </c>
      <c r="E19" s="13"/>
      <c r="F19" s="13">
        <f>ABS(D19-E19)</f>
        <v>0</v>
      </c>
      <c r="G19" s="12"/>
      <c r="I19" s="15">
        <f>B19+G19+H19</f>
        <v>0</v>
      </c>
    </row>
    <row r="20" spans="1:9" x14ac:dyDescent="0.25">
      <c r="A20" t="s">
        <v>23</v>
      </c>
      <c r="B20" s="12"/>
      <c r="C20" s="13"/>
      <c r="D20" s="13">
        <f>2.62*C20</f>
        <v>0</v>
      </c>
      <c r="E20" s="13"/>
      <c r="F20" s="13">
        <f>ABS(D20-E20)</f>
        <v>0</v>
      </c>
      <c r="G20" s="12"/>
      <c r="I20" s="15">
        <f>B20+G20+H20</f>
        <v>0</v>
      </c>
    </row>
    <row r="21" spans="1:9" x14ac:dyDescent="0.25">
      <c r="A21" t="s">
        <v>126</v>
      </c>
      <c r="B21" s="12"/>
      <c r="C21" s="13"/>
      <c r="D21" s="12"/>
      <c r="E21" s="13"/>
      <c r="F21" s="13"/>
      <c r="G21" s="12"/>
      <c r="I21" s="15">
        <f>B21+G21+H21</f>
        <v>0</v>
      </c>
    </row>
    <row r="22" spans="1:9" x14ac:dyDescent="0.25">
      <c r="C22" s="13"/>
      <c r="E22" s="8"/>
      <c r="F22" s="8"/>
    </row>
    <row r="23" spans="1:9" x14ac:dyDescent="0.25">
      <c r="C23" s="13"/>
      <c r="E23" s="8"/>
      <c r="F23" s="8"/>
    </row>
    <row r="24" spans="1:9" x14ac:dyDescent="0.25">
      <c r="C24" s="13"/>
      <c r="E24" s="8"/>
      <c r="F24" s="8"/>
    </row>
    <row r="25" spans="1:9" x14ac:dyDescent="0.25">
      <c r="E25" s="8"/>
      <c r="F25" s="8"/>
    </row>
    <row r="26" spans="1:9" x14ac:dyDescent="0.25">
      <c r="E26" s="8"/>
      <c r="F26" s="8"/>
    </row>
  </sheetData>
  <mergeCells count="2">
    <mergeCell ref="D3:E3"/>
    <mergeCell ref="G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7A8B-8EEF-4A90-A175-03AAA8BE6082}">
  <sheetPr>
    <pageSetUpPr fitToPage="1"/>
  </sheetPr>
  <dimension ref="A1:P71"/>
  <sheetViews>
    <sheetView view="pageBreakPreview" zoomScale="90" zoomScaleNormal="100" zoomScaleSheetLayoutView="90" workbookViewId="0">
      <selection activeCell="J25" sqref="J25"/>
    </sheetView>
  </sheetViews>
  <sheetFormatPr defaultRowHeight="15" x14ac:dyDescent="0.25"/>
  <cols>
    <col min="1" max="1" width="18.85546875" customWidth="1"/>
  </cols>
  <sheetData>
    <row r="1" spans="1:16" ht="15.75" x14ac:dyDescent="0.25">
      <c r="B1" s="23" t="s">
        <v>78</v>
      </c>
      <c r="C1" s="23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173</v>
      </c>
      <c r="L1" t="s">
        <v>88</v>
      </c>
      <c r="M1" t="s">
        <v>89</v>
      </c>
      <c r="N1" s="12" t="s">
        <v>114</v>
      </c>
    </row>
    <row r="2" spans="1:16" ht="18.75" x14ac:dyDescent="0.3">
      <c r="A2" s="1" t="s">
        <v>0</v>
      </c>
      <c r="B2" s="23"/>
      <c r="C2" s="23"/>
      <c r="N2" s="12"/>
    </row>
    <row r="3" spans="1:16" ht="15.75" x14ac:dyDescent="0.25">
      <c r="A3" t="s">
        <v>6</v>
      </c>
      <c r="B3" s="23">
        <f>'Jan '!H4</f>
        <v>110</v>
      </c>
      <c r="C3" s="39"/>
      <c r="N3" s="37">
        <f t="shared" ref="N3:N28" si="0">SUM(B3:M3)</f>
        <v>110</v>
      </c>
    </row>
    <row r="4" spans="1:16" ht="15.75" x14ac:dyDescent="0.25">
      <c r="A4" t="s">
        <v>12</v>
      </c>
      <c r="B4" s="23">
        <f>'Jan '!H5</f>
        <v>100</v>
      </c>
      <c r="C4" s="23">
        <v>90</v>
      </c>
      <c r="E4">
        <v>190</v>
      </c>
      <c r="N4" s="12">
        <f t="shared" si="0"/>
        <v>380</v>
      </c>
    </row>
    <row r="5" spans="1:16" ht="15.75" x14ac:dyDescent="0.25">
      <c r="A5" t="s">
        <v>8</v>
      </c>
      <c r="B5" s="23">
        <f>'Jan '!H6</f>
        <v>90</v>
      </c>
      <c r="C5" s="39"/>
      <c r="N5" s="37">
        <f t="shared" si="0"/>
        <v>90</v>
      </c>
      <c r="P5" s="18"/>
    </row>
    <row r="6" spans="1:16" ht="15.75" x14ac:dyDescent="0.25">
      <c r="A6" t="s">
        <v>17</v>
      </c>
      <c r="B6" s="23">
        <f>'Jan '!H7</f>
        <v>80</v>
      </c>
      <c r="C6" s="39"/>
      <c r="N6" s="37">
        <f t="shared" si="0"/>
        <v>80</v>
      </c>
      <c r="P6" s="18"/>
    </row>
    <row r="7" spans="1:16" ht="15.75" x14ac:dyDescent="0.25">
      <c r="A7" t="s">
        <v>146</v>
      </c>
      <c r="B7" s="23">
        <f>'Jan '!H8</f>
        <v>70</v>
      </c>
      <c r="C7" s="23">
        <v>95</v>
      </c>
      <c r="D7">
        <v>60</v>
      </c>
      <c r="N7" s="37">
        <f t="shared" si="0"/>
        <v>225</v>
      </c>
    </row>
    <row r="8" spans="1:16" ht="15.75" x14ac:dyDescent="0.25">
      <c r="A8" t="s">
        <v>60</v>
      </c>
      <c r="B8" s="23">
        <f>'Jan '!H9</f>
        <v>20</v>
      </c>
      <c r="C8" s="23">
        <v>105</v>
      </c>
      <c r="E8">
        <v>160</v>
      </c>
      <c r="N8" s="37">
        <f t="shared" si="0"/>
        <v>285</v>
      </c>
    </row>
    <row r="9" spans="1:16" ht="15.75" x14ac:dyDescent="0.25">
      <c r="A9" t="s">
        <v>147</v>
      </c>
      <c r="B9" s="23">
        <f>'Jan '!H10</f>
        <v>10</v>
      </c>
      <c r="C9" s="23"/>
      <c r="D9">
        <v>30</v>
      </c>
      <c r="N9" s="37">
        <f t="shared" si="0"/>
        <v>40</v>
      </c>
    </row>
    <row r="10" spans="1:16" ht="15.75" x14ac:dyDescent="0.25">
      <c r="A10" t="s">
        <v>148</v>
      </c>
      <c r="B10" s="23">
        <f>'Jan '!H11</f>
        <v>20</v>
      </c>
      <c r="C10" s="23"/>
      <c r="N10" s="37">
        <f t="shared" si="0"/>
        <v>20</v>
      </c>
    </row>
    <row r="11" spans="1:16" ht="15.75" x14ac:dyDescent="0.25">
      <c r="A11" t="s">
        <v>149</v>
      </c>
      <c r="B11" s="23">
        <f>'Jan '!H12</f>
        <v>10</v>
      </c>
      <c r="C11" s="23"/>
      <c r="N11" s="37">
        <f t="shared" si="0"/>
        <v>10</v>
      </c>
    </row>
    <row r="12" spans="1:16" ht="15.75" x14ac:dyDescent="0.25">
      <c r="A12" t="s">
        <v>161</v>
      </c>
      <c r="B12" s="23"/>
      <c r="C12" s="23">
        <v>70</v>
      </c>
      <c r="N12" s="37">
        <f t="shared" si="0"/>
        <v>70</v>
      </c>
    </row>
    <row r="13" spans="1:16" ht="15.75" x14ac:dyDescent="0.25">
      <c r="A13" t="s">
        <v>109</v>
      </c>
      <c r="B13" s="23"/>
      <c r="C13" s="23"/>
      <c r="D13">
        <v>100</v>
      </c>
      <c r="N13" s="37">
        <f t="shared" si="0"/>
        <v>100</v>
      </c>
    </row>
    <row r="14" spans="1:16" ht="15.75" x14ac:dyDescent="0.25">
      <c r="A14" t="s">
        <v>168</v>
      </c>
      <c r="B14" s="23"/>
      <c r="C14" s="23"/>
      <c r="D14">
        <v>50</v>
      </c>
      <c r="N14" s="37">
        <f t="shared" si="0"/>
        <v>50</v>
      </c>
    </row>
    <row r="15" spans="1:16" ht="15.75" x14ac:dyDescent="0.25">
      <c r="B15" s="23"/>
      <c r="C15" s="23"/>
      <c r="N15" s="37"/>
    </row>
    <row r="16" spans="1:16" ht="15.75" x14ac:dyDescent="0.25">
      <c r="B16" s="23"/>
      <c r="C16" s="23"/>
      <c r="N16" s="12"/>
    </row>
    <row r="17" spans="1:14" ht="15.75" x14ac:dyDescent="0.25">
      <c r="A17" t="s">
        <v>9</v>
      </c>
      <c r="B17" s="23">
        <f>'Jan '!H15</f>
        <v>110</v>
      </c>
      <c r="C17" s="39">
        <v>80</v>
      </c>
      <c r="E17">
        <v>140</v>
      </c>
      <c r="N17" s="37">
        <f t="shared" si="0"/>
        <v>330</v>
      </c>
    </row>
    <row r="18" spans="1:14" ht="15.75" x14ac:dyDescent="0.25">
      <c r="A18" t="s">
        <v>15</v>
      </c>
      <c r="B18" s="23">
        <f>'Jan '!H16</f>
        <v>100</v>
      </c>
      <c r="C18" s="23"/>
      <c r="N18" s="37">
        <f t="shared" si="0"/>
        <v>100</v>
      </c>
    </row>
    <row r="19" spans="1:14" ht="15.75" x14ac:dyDescent="0.25">
      <c r="A19" t="s">
        <v>65</v>
      </c>
      <c r="B19" s="23">
        <f>'Jan '!H17</f>
        <v>90</v>
      </c>
      <c r="C19" s="23"/>
      <c r="N19" s="37">
        <f t="shared" si="0"/>
        <v>90</v>
      </c>
    </row>
    <row r="20" spans="1:14" ht="15.75" x14ac:dyDescent="0.25">
      <c r="A20" t="s">
        <v>10</v>
      </c>
      <c r="B20" s="23">
        <f>'Jan '!H18</f>
        <v>80</v>
      </c>
      <c r="C20" s="39"/>
      <c r="D20">
        <v>70</v>
      </c>
      <c r="E20" s="10">
        <v>140</v>
      </c>
      <c r="N20" s="37">
        <f t="shared" si="0"/>
        <v>290</v>
      </c>
    </row>
    <row r="21" spans="1:14" ht="15.75" x14ac:dyDescent="0.25">
      <c r="A21" t="s">
        <v>172</v>
      </c>
      <c r="B21" s="23">
        <f>'Jan '!H19</f>
        <v>70</v>
      </c>
      <c r="C21" s="39">
        <v>100</v>
      </c>
      <c r="D21">
        <v>70</v>
      </c>
      <c r="E21">
        <v>110</v>
      </c>
      <c r="N21" s="37">
        <f t="shared" si="0"/>
        <v>350</v>
      </c>
    </row>
    <row r="22" spans="1:14" ht="15.75" x14ac:dyDescent="0.25">
      <c r="A22" t="s">
        <v>150</v>
      </c>
      <c r="B22" s="23">
        <f>'Jan '!H20</f>
        <v>20</v>
      </c>
      <c r="C22" s="23"/>
      <c r="N22" s="37">
        <f t="shared" si="0"/>
        <v>20</v>
      </c>
    </row>
    <row r="23" spans="1:14" ht="15.75" x14ac:dyDescent="0.25">
      <c r="A23" t="s">
        <v>72</v>
      </c>
      <c r="B23" s="23">
        <f>'Jan '!H21</f>
        <v>20</v>
      </c>
      <c r="C23" s="39">
        <v>90</v>
      </c>
      <c r="D23">
        <v>50</v>
      </c>
      <c r="N23" s="37">
        <f t="shared" si="0"/>
        <v>160</v>
      </c>
    </row>
    <row r="24" spans="1:14" ht="15.75" x14ac:dyDescent="0.25">
      <c r="A24" t="s">
        <v>151</v>
      </c>
      <c r="B24" s="23">
        <f>'Jan '!H22</f>
        <v>10</v>
      </c>
      <c r="C24" s="23"/>
      <c r="N24" s="37">
        <f t="shared" si="0"/>
        <v>10</v>
      </c>
    </row>
    <row r="25" spans="1:14" ht="15.75" x14ac:dyDescent="0.25">
      <c r="A25" t="s">
        <v>11</v>
      </c>
      <c r="B25" s="23">
        <f>'Jan '!H23</f>
        <v>20</v>
      </c>
      <c r="C25" s="23"/>
      <c r="N25" s="37">
        <f t="shared" si="0"/>
        <v>20</v>
      </c>
    </row>
    <row r="26" spans="1:14" ht="15.75" x14ac:dyDescent="0.25">
      <c r="A26" t="s">
        <v>162</v>
      </c>
      <c r="B26" s="39">
        <v>100</v>
      </c>
      <c r="C26" s="23"/>
      <c r="N26" s="37">
        <f t="shared" si="0"/>
        <v>100</v>
      </c>
    </row>
    <row r="27" spans="1:14" ht="15.75" x14ac:dyDescent="0.25">
      <c r="A27" t="s">
        <v>66</v>
      </c>
      <c r="C27" s="39">
        <v>10</v>
      </c>
      <c r="N27" s="37">
        <f t="shared" si="0"/>
        <v>10</v>
      </c>
    </row>
    <row r="28" spans="1:14" ht="15.75" x14ac:dyDescent="0.25">
      <c r="A28" t="s">
        <v>13</v>
      </c>
      <c r="C28" s="39">
        <v>20</v>
      </c>
      <c r="D28">
        <v>80</v>
      </c>
      <c r="E28">
        <v>200</v>
      </c>
      <c r="N28" s="37">
        <f t="shared" si="0"/>
        <v>300</v>
      </c>
    </row>
    <row r="29" spans="1:14" ht="15.75" x14ac:dyDescent="0.25">
      <c r="B29" s="23"/>
      <c r="C29" s="23"/>
      <c r="N29" s="12"/>
    </row>
    <row r="30" spans="1:14" ht="15.75" x14ac:dyDescent="0.25">
      <c r="B30" s="23"/>
      <c r="C30" s="23"/>
      <c r="N30" s="12"/>
    </row>
    <row r="31" spans="1:14" ht="15.75" x14ac:dyDescent="0.25">
      <c r="B31" s="23"/>
      <c r="C31" s="23"/>
      <c r="N31" s="12"/>
    </row>
    <row r="32" spans="1:14" ht="15.75" x14ac:dyDescent="0.25">
      <c r="B32" s="23"/>
      <c r="C32" s="23"/>
      <c r="N32" s="12"/>
    </row>
    <row r="33" spans="1:14" ht="15.75" x14ac:dyDescent="0.25">
      <c r="B33" s="23"/>
      <c r="C33" s="23"/>
      <c r="N33" s="12"/>
    </row>
    <row r="34" spans="1:14" ht="15.75" x14ac:dyDescent="0.25">
      <c r="B34" s="23"/>
      <c r="C34" s="23"/>
      <c r="N34" s="12"/>
    </row>
    <row r="35" spans="1:14" ht="15.75" x14ac:dyDescent="0.25">
      <c r="B35" s="23" t="s">
        <v>78</v>
      </c>
      <c r="C35" s="23" t="s">
        <v>79</v>
      </c>
      <c r="D35" t="s">
        <v>80</v>
      </c>
      <c r="E35" t="s">
        <v>81</v>
      </c>
      <c r="F35" t="s">
        <v>82</v>
      </c>
      <c r="G35" t="s">
        <v>83</v>
      </c>
      <c r="H35" t="s">
        <v>84</v>
      </c>
      <c r="I35" t="s">
        <v>85</v>
      </c>
      <c r="J35" t="s">
        <v>86</v>
      </c>
      <c r="L35" t="s">
        <v>88</v>
      </c>
      <c r="M35" t="s">
        <v>89</v>
      </c>
      <c r="N35" s="12" t="s">
        <v>114</v>
      </c>
    </row>
    <row r="36" spans="1:14" ht="15.75" x14ac:dyDescent="0.25">
      <c r="B36" s="23"/>
      <c r="C36" s="23"/>
      <c r="N36" s="12"/>
    </row>
    <row r="37" spans="1:14" x14ac:dyDescent="0.25">
      <c r="A37" t="s">
        <v>169</v>
      </c>
      <c r="D37">
        <v>40</v>
      </c>
      <c r="N37" s="12">
        <f t="shared" ref="N37:N44" si="1">SUM(B37:M37)</f>
        <v>40</v>
      </c>
    </row>
    <row r="38" spans="1:14" x14ac:dyDescent="0.25">
      <c r="A38" t="s">
        <v>164</v>
      </c>
      <c r="C38">
        <v>60</v>
      </c>
      <c r="N38" s="37">
        <f t="shared" si="1"/>
        <v>60</v>
      </c>
    </row>
    <row r="39" spans="1:14" ht="15.75" x14ac:dyDescent="0.25">
      <c r="A39" t="s">
        <v>30</v>
      </c>
      <c r="B39" s="23">
        <f>'Jan '!H28</f>
        <v>90</v>
      </c>
      <c r="C39" s="23"/>
      <c r="N39" s="37">
        <f t="shared" si="1"/>
        <v>90</v>
      </c>
    </row>
    <row r="40" spans="1:14" ht="15.75" x14ac:dyDescent="0.25">
      <c r="A40" t="s">
        <v>28</v>
      </c>
      <c r="B40" s="23">
        <f>'Jan '!H27</f>
        <v>100</v>
      </c>
      <c r="C40" s="23"/>
      <c r="N40" s="37">
        <f t="shared" si="1"/>
        <v>100</v>
      </c>
    </row>
    <row r="41" spans="1:14" x14ac:dyDescent="0.25">
      <c r="A41" t="s">
        <v>59</v>
      </c>
      <c r="D41">
        <v>100</v>
      </c>
      <c r="N41" s="37">
        <f t="shared" si="1"/>
        <v>100</v>
      </c>
    </row>
    <row r="42" spans="1:14" ht="15.75" x14ac:dyDescent="0.25">
      <c r="A42" t="s">
        <v>153</v>
      </c>
      <c r="B42" s="23">
        <f>'Jan '!H29</f>
        <v>80</v>
      </c>
      <c r="C42">
        <v>90</v>
      </c>
      <c r="N42" s="37">
        <f t="shared" si="1"/>
        <v>170</v>
      </c>
    </row>
    <row r="43" spans="1:14" x14ac:dyDescent="0.25">
      <c r="A43" t="s">
        <v>112</v>
      </c>
      <c r="C43">
        <v>110</v>
      </c>
      <c r="D43">
        <v>90</v>
      </c>
      <c r="N43" s="37">
        <f t="shared" si="1"/>
        <v>200</v>
      </c>
    </row>
    <row r="44" spans="1:14" ht="15.75" x14ac:dyDescent="0.25">
      <c r="A44" t="s">
        <v>154</v>
      </c>
      <c r="B44" s="23">
        <f>'Jan '!H30</f>
        <v>80</v>
      </c>
      <c r="C44">
        <v>80</v>
      </c>
      <c r="E44">
        <v>130</v>
      </c>
      <c r="N44" s="37">
        <f t="shared" si="1"/>
        <v>290</v>
      </c>
    </row>
    <row r="45" spans="1:14" x14ac:dyDescent="0.25">
      <c r="N45" s="37"/>
    </row>
    <row r="46" spans="1:14" x14ac:dyDescent="0.25">
      <c r="N46" s="37"/>
    </row>
    <row r="47" spans="1:14" ht="15.75" x14ac:dyDescent="0.25">
      <c r="A47" t="s">
        <v>155</v>
      </c>
      <c r="B47" s="23">
        <f>'Jan '!H33</f>
        <v>110</v>
      </c>
      <c r="C47">
        <v>20</v>
      </c>
      <c r="E47">
        <v>180</v>
      </c>
      <c r="N47" s="37">
        <f t="shared" ref="N47:N65" si="2">SUM(B47:M47)</f>
        <v>310</v>
      </c>
    </row>
    <row r="48" spans="1:14" ht="15.75" x14ac:dyDescent="0.25">
      <c r="A48" t="s">
        <v>23</v>
      </c>
      <c r="B48" s="23">
        <f>'Jan '!H34</f>
        <v>100</v>
      </c>
      <c r="C48">
        <v>100</v>
      </c>
      <c r="D48">
        <v>90</v>
      </c>
      <c r="N48" s="37">
        <f t="shared" si="2"/>
        <v>290</v>
      </c>
    </row>
    <row r="49" spans="1:16" ht="15.75" x14ac:dyDescent="0.25">
      <c r="A49" t="s">
        <v>157</v>
      </c>
      <c r="B49" s="23">
        <f>'Jan '!H38</f>
        <v>20</v>
      </c>
      <c r="C49" s="23"/>
      <c r="D49">
        <v>110</v>
      </c>
      <c r="E49">
        <v>130</v>
      </c>
      <c r="N49" s="37">
        <f t="shared" si="2"/>
        <v>260</v>
      </c>
      <c r="P49" s="18"/>
    </row>
    <row r="50" spans="1:16" ht="15.75" x14ac:dyDescent="0.25">
      <c r="A50" t="s">
        <v>32</v>
      </c>
      <c r="B50" s="37">
        <f>'Jan '!H43</f>
        <v>20</v>
      </c>
      <c r="C50" s="23"/>
      <c r="D50">
        <v>110</v>
      </c>
      <c r="E50">
        <v>120</v>
      </c>
      <c r="N50" s="37">
        <f t="shared" si="2"/>
        <v>250</v>
      </c>
    </row>
    <row r="51" spans="1:16" ht="15.75" x14ac:dyDescent="0.25">
      <c r="A51" t="s">
        <v>158</v>
      </c>
      <c r="B51" s="23">
        <f>'Jan '!H39</f>
        <v>20</v>
      </c>
      <c r="C51">
        <v>70</v>
      </c>
      <c r="D51">
        <v>40</v>
      </c>
      <c r="E51">
        <v>80</v>
      </c>
      <c r="N51" s="37">
        <f t="shared" si="2"/>
        <v>210</v>
      </c>
    </row>
    <row r="52" spans="1:16" ht="15.75" x14ac:dyDescent="0.25">
      <c r="A52" t="s">
        <v>67</v>
      </c>
      <c r="B52" s="23">
        <f>'Jan '!H37</f>
        <v>70</v>
      </c>
      <c r="C52" s="23"/>
      <c r="D52">
        <v>80</v>
      </c>
      <c r="N52" s="37">
        <f t="shared" si="2"/>
        <v>150</v>
      </c>
    </row>
    <row r="53" spans="1:16" x14ac:dyDescent="0.25">
      <c r="A53" t="s">
        <v>165</v>
      </c>
      <c r="C53">
        <v>90</v>
      </c>
      <c r="D53">
        <v>40</v>
      </c>
      <c r="N53" s="37">
        <f t="shared" si="2"/>
        <v>130</v>
      </c>
    </row>
    <row r="54" spans="1:16" ht="15.75" x14ac:dyDescent="0.25">
      <c r="A54" t="s">
        <v>111</v>
      </c>
      <c r="B54" s="23"/>
      <c r="C54">
        <v>110</v>
      </c>
      <c r="I54" s="18"/>
      <c r="N54" s="37">
        <f t="shared" si="2"/>
        <v>110</v>
      </c>
    </row>
    <row r="55" spans="1:16" ht="15.75" x14ac:dyDescent="0.25">
      <c r="A55" t="s">
        <v>36</v>
      </c>
      <c r="B55" s="23">
        <f>'Jan '!H42</f>
        <v>20</v>
      </c>
      <c r="C55">
        <v>80</v>
      </c>
      <c r="N55" s="37">
        <f t="shared" si="2"/>
        <v>100</v>
      </c>
    </row>
    <row r="56" spans="1:16" ht="15.75" x14ac:dyDescent="0.25">
      <c r="A56" t="s">
        <v>29</v>
      </c>
      <c r="B56" s="23">
        <f>'Jan '!H35</f>
        <v>90</v>
      </c>
      <c r="N56" s="37">
        <f t="shared" si="2"/>
        <v>90</v>
      </c>
    </row>
    <row r="57" spans="1:16" ht="15.75" x14ac:dyDescent="0.25">
      <c r="A57" t="s">
        <v>156</v>
      </c>
      <c r="B57" s="23">
        <f>'Jan '!H36</f>
        <v>80</v>
      </c>
      <c r="C57" s="23"/>
      <c r="N57" s="37">
        <f t="shared" si="2"/>
        <v>80</v>
      </c>
    </row>
    <row r="58" spans="1:16" ht="15.75" x14ac:dyDescent="0.25">
      <c r="A58" t="s">
        <v>73</v>
      </c>
      <c r="B58" s="23"/>
      <c r="C58" s="23"/>
      <c r="E58">
        <v>70</v>
      </c>
      <c r="N58" s="37">
        <f t="shared" si="2"/>
        <v>70</v>
      </c>
    </row>
    <row r="59" spans="1:16" ht="15.75" x14ac:dyDescent="0.25">
      <c r="A59" t="s">
        <v>170</v>
      </c>
      <c r="C59" s="23"/>
      <c r="E59">
        <v>60</v>
      </c>
      <c r="N59" s="37">
        <f t="shared" si="2"/>
        <v>60</v>
      </c>
    </row>
    <row r="60" spans="1:16" ht="15.75" x14ac:dyDescent="0.25">
      <c r="A60" t="s">
        <v>91</v>
      </c>
      <c r="C60" s="23"/>
      <c r="D60">
        <v>40</v>
      </c>
      <c r="N60" s="37">
        <f t="shared" si="2"/>
        <v>40</v>
      </c>
    </row>
    <row r="61" spans="1:16" ht="15.75" x14ac:dyDescent="0.25">
      <c r="A61" t="s">
        <v>99</v>
      </c>
      <c r="B61" s="23">
        <f>'Jan '!H40</f>
        <v>20</v>
      </c>
      <c r="C61" s="23"/>
      <c r="N61" s="37">
        <f t="shared" si="2"/>
        <v>20</v>
      </c>
    </row>
    <row r="62" spans="1:16" ht="15.75" x14ac:dyDescent="0.25">
      <c r="A62" t="s">
        <v>35</v>
      </c>
      <c r="B62" s="23">
        <f>'Jan '!H41</f>
        <v>20</v>
      </c>
      <c r="C62" s="23"/>
      <c r="N62" s="37">
        <f t="shared" si="2"/>
        <v>20</v>
      </c>
    </row>
    <row r="63" spans="1:16" ht="15.75" x14ac:dyDescent="0.25">
      <c r="A63" t="s">
        <v>159</v>
      </c>
      <c r="B63" s="37">
        <f>'Jan '!H44</f>
        <v>20</v>
      </c>
      <c r="C63" s="23"/>
      <c r="N63" s="37">
        <f t="shared" si="2"/>
        <v>20</v>
      </c>
    </row>
    <row r="64" spans="1:16" x14ac:dyDescent="0.25">
      <c r="A64" t="s">
        <v>166</v>
      </c>
      <c r="C64">
        <v>10</v>
      </c>
      <c r="N64" s="37">
        <f t="shared" si="2"/>
        <v>10</v>
      </c>
    </row>
    <row r="65" spans="1:14" ht="15.75" x14ac:dyDescent="0.25">
      <c r="A65" t="s">
        <v>29</v>
      </c>
      <c r="B65" s="23"/>
      <c r="C65">
        <v>10</v>
      </c>
      <c r="N65" s="37">
        <f t="shared" si="2"/>
        <v>10</v>
      </c>
    </row>
    <row r="66" spans="1:14" ht="15.75" x14ac:dyDescent="0.25">
      <c r="C66" s="23"/>
      <c r="N66" s="12"/>
    </row>
    <row r="67" spans="1:14" ht="15.75" x14ac:dyDescent="0.25">
      <c r="B67" s="10"/>
      <c r="C67" s="23"/>
      <c r="N67" s="12"/>
    </row>
    <row r="68" spans="1:14" ht="15.75" x14ac:dyDescent="0.25">
      <c r="B68" s="23"/>
      <c r="C68" s="23"/>
      <c r="N68" s="12"/>
    </row>
    <row r="69" spans="1:14" ht="15.75" x14ac:dyDescent="0.25">
      <c r="B69" s="23"/>
      <c r="C69" s="23"/>
      <c r="N69" s="12"/>
    </row>
    <row r="70" spans="1:14" ht="15.75" x14ac:dyDescent="0.25">
      <c r="C70" s="23"/>
      <c r="N70" s="12"/>
    </row>
    <row r="71" spans="1:14" ht="15.75" x14ac:dyDescent="0.25">
      <c r="B71" s="23"/>
      <c r="C71" s="23"/>
      <c r="N71" s="12"/>
    </row>
  </sheetData>
  <sortState xmlns:xlrd2="http://schemas.microsoft.com/office/spreadsheetml/2017/richdata2" ref="A37:N44">
    <sortCondition ref="N37:N44"/>
  </sortState>
  <pageMargins left="0.7" right="0.7" top="0.75" bottom="0.75" header="0.3" footer="0.3"/>
  <pageSetup scale="61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DDBA-5741-4806-AC51-E66A4E9B73AE}">
  <dimension ref="A1:N66"/>
  <sheetViews>
    <sheetView view="pageBreakPreview" zoomScale="90" zoomScaleNormal="100" zoomScaleSheetLayoutView="90" workbookViewId="0">
      <pane ySplit="1" topLeftCell="A2" activePane="bottomLeft" state="frozen"/>
      <selection pane="bottomLeft" activeCell="P4" sqref="P4"/>
    </sheetView>
  </sheetViews>
  <sheetFormatPr defaultRowHeight="15.75" x14ac:dyDescent="0.25"/>
  <cols>
    <col min="1" max="1" width="30" customWidth="1"/>
    <col min="2" max="3" width="9.140625" style="23"/>
    <col min="13" max="13" width="14.42578125" customWidth="1"/>
    <col min="14" max="14" width="12" style="12" customWidth="1"/>
  </cols>
  <sheetData>
    <row r="1" spans="1:14" ht="34.5" customHeight="1" x14ac:dyDescent="0.25">
      <c r="B1" s="23" t="s">
        <v>78</v>
      </c>
      <c r="C1" s="23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s="2" t="s">
        <v>135</v>
      </c>
      <c r="N1" s="34" t="s">
        <v>114</v>
      </c>
    </row>
    <row r="2" spans="1:14" ht="18.75" x14ac:dyDescent="0.3">
      <c r="A2" s="1" t="s">
        <v>0</v>
      </c>
      <c r="N2" s="31">
        <v>10</v>
      </c>
    </row>
    <row r="3" spans="1:14" ht="18" customHeight="1" x14ac:dyDescent="0.3">
      <c r="A3" s="33" t="s">
        <v>137</v>
      </c>
    </row>
    <row r="4" spans="1:14" x14ac:dyDescent="0.25">
      <c r="A4" s="10" t="s">
        <v>16</v>
      </c>
      <c r="B4" s="23">
        <v>10</v>
      </c>
      <c r="C4" s="23">
        <v>10</v>
      </c>
      <c r="E4">
        <v>100</v>
      </c>
      <c r="F4">
        <v>100</v>
      </c>
      <c r="G4">
        <v>90</v>
      </c>
      <c r="H4">
        <v>25</v>
      </c>
      <c r="K4">
        <v>100</v>
      </c>
      <c r="L4">
        <v>120</v>
      </c>
      <c r="M4">
        <f t="shared" ref="M4:M17" si="0">COUNT(B4:L4)*N$2</f>
        <v>80</v>
      </c>
      <c r="N4" s="24">
        <f t="shared" ref="N4:N17" si="1">SUM(B4:M4)</f>
        <v>635</v>
      </c>
    </row>
    <row r="5" spans="1:14" x14ac:dyDescent="0.25">
      <c r="A5" s="10" t="s">
        <v>14</v>
      </c>
      <c r="B5" s="23">
        <v>70</v>
      </c>
      <c r="E5">
        <v>110</v>
      </c>
      <c r="F5">
        <v>110</v>
      </c>
      <c r="H5">
        <v>100</v>
      </c>
      <c r="I5">
        <v>110</v>
      </c>
      <c r="M5">
        <f t="shared" si="0"/>
        <v>50</v>
      </c>
      <c r="N5" s="24">
        <f t="shared" si="1"/>
        <v>550</v>
      </c>
    </row>
    <row r="6" spans="1:14" x14ac:dyDescent="0.25">
      <c r="A6" s="10" t="s">
        <v>109</v>
      </c>
      <c r="C6" s="23">
        <v>100</v>
      </c>
      <c r="D6">
        <v>100</v>
      </c>
      <c r="H6">
        <v>25</v>
      </c>
      <c r="J6">
        <v>30</v>
      </c>
      <c r="M6">
        <f t="shared" si="0"/>
        <v>40</v>
      </c>
      <c r="N6" s="24">
        <f t="shared" si="1"/>
        <v>295</v>
      </c>
    </row>
    <row r="7" spans="1:14" x14ac:dyDescent="0.25">
      <c r="A7" s="10" t="s">
        <v>12</v>
      </c>
      <c r="B7" s="23">
        <v>90</v>
      </c>
      <c r="C7" s="23">
        <v>80</v>
      </c>
      <c r="D7">
        <v>30</v>
      </c>
      <c r="M7">
        <f t="shared" si="0"/>
        <v>30</v>
      </c>
      <c r="N7" s="24">
        <f t="shared" si="1"/>
        <v>230</v>
      </c>
    </row>
    <row r="8" spans="1:14" x14ac:dyDescent="0.25">
      <c r="A8" s="10" t="s">
        <v>60</v>
      </c>
      <c r="C8" s="23">
        <v>70</v>
      </c>
      <c r="G8">
        <v>110</v>
      </c>
      <c r="M8">
        <f t="shared" si="0"/>
        <v>20</v>
      </c>
      <c r="N8" s="24">
        <f t="shared" si="1"/>
        <v>200</v>
      </c>
    </row>
    <row r="9" spans="1:14" x14ac:dyDescent="0.25">
      <c r="A9" t="s">
        <v>63</v>
      </c>
      <c r="C9" s="23">
        <v>90</v>
      </c>
      <c r="E9">
        <v>90</v>
      </c>
      <c r="M9">
        <f t="shared" si="0"/>
        <v>20</v>
      </c>
      <c r="N9" s="12">
        <f t="shared" si="1"/>
        <v>200</v>
      </c>
    </row>
    <row r="10" spans="1:14" x14ac:dyDescent="0.25">
      <c r="A10" t="s">
        <v>8</v>
      </c>
      <c r="B10" s="23">
        <v>100</v>
      </c>
      <c r="M10">
        <f t="shared" si="0"/>
        <v>10</v>
      </c>
      <c r="N10" s="12">
        <f t="shared" si="1"/>
        <v>110</v>
      </c>
    </row>
    <row r="11" spans="1:14" x14ac:dyDescent="0.25">
      <c r="A11" t="s">
        <v>6</v>
      </c>
      <c r="B11" s="23">
        <v>100</v>
      </c>
      <c r="M11">
        <f t="shared" si="0"/>
        <v>10</v>
      </c>
      <c r="N11" s="12">
        <f t="shared" si="1"/>
        <v>110</v>
      </c>
    </row>
    <row r="12" spans="1:14" x14ac:dyDescent="0.25">
      <c r="A12" t="s">
        <v>104</v>
      </c>
      <c r="I12">
        <v>100</v>
      </c>
      <c r="M12">
        <f t="shared" si="0"/>
        <v>10</v>
      </c>
      <c r="N12" s="12">
        <f t="shared" si="1"/>
        <v>110</v>
      </c>
    </row>
    <row r="13" spans="1:14" x14ac:dyDescent="0.25">
      <c r="A13" t="s">
        <v>70</v>
      </c>
      <c r="C13" s="23">
        <v>80</v>
      </c>
      <c r="M13">
        <f t="shared" si="0"/>
        <v>10</v>
      </c>
      <c r="N13" s="12">
        <f t="shared" si="1"/>
        <v>90</v>
      </c>
    </row>
    <row r="14" spans="1:14" x14ac:dyDescent="0.25">
      <c r="A14" t="s">
        <v>17</v>
      </c>
      <c r="B14" s="23">
        <v>70</v>
      </c>
      <c r="M14">
        <f t="shared" si="0"/>
        <v>10</v>
      </c>
      <c r="N14" s="12">
        <f t="shared" si="1"/>
        <v>80</v>
      </c>
    </row>
    <row r="15" spans="1:14" x14ac:dyDescent="0.25">
      <c r="A15" t="s">
        <v>124</v>
      </c>
      <c r="L15">
        <v>70</v>
      </c>
      <c r="M15">
        <f t="shared" si="0"/>
        <v>10</v>
      </c>
      <c r="N15" s="12">
        <f t="shared" si="1"/>
        <v>80</v>
      </c>
    </row>
    <row r="16" spans="1:14" x14ac:dyDescent="0.25">
      <c r="A16" t="s">
        <v>18</v>
      </c>
      <c r="B16" s="23">
        <v>20</v>
      </c>
      <c r="M16">
        <f t="shared" si="0"/>
        <v>10</v>
      </c>
      <c r="N16" s="12">
        <f t="shared" si="1"/>
        <v>30</v>
      </c>
    </row>
    <row r="17" spans="1:14" x14ac:dyDescent="0.25">
      <c r="A17" t="s">
        <v>19</v>
      </c>
      <c r="B17" s="23">
        <v>10</v>
      </c>
      <c r="M17">
        <f t="shared" si="0"/>
        <v>10</v>
      </c>
      <c r="N17" s="12">
        <f t="shared" si="1"/>
        <v>20</v>
      </c>
    </row>
    <row r="19" spans="1:14" ht="18.75" x14ac:dyDescent="0.3">
      <c r="A19" s="32" t="s">
        <v>136</v>
      </c>
    </row>
    <row r="20" spans="1:14" x14ac:dyDescent="0.25">
      <c r="A20" s="10" t="s">
        <v>10</v>
      </c>
      <c r="B20" s="23">
        <v>100</v>
      </c>
      <c r="C20" s="23">
        <v>70</v>
      </c>
      <c r="D20">
        <v>110</v>
      </c>
      <c r="E20">
        <v>90</v>
      </c>
      <c r="F20">
        <v>110</v>
      </c>
      <c r="G20">
        <v>65</v>
      </c>
      <c r="H20">
        <v>100</v>
      </c>
      <c r="I20">
        <v>90</v>
      </c>
      <c r="J20">
        <v>70</v>
      </c>
      <c r="K20">
        <v>90</v>
      </c>
      <c r="L20">
        <v>80</v>
      </c>
      <c r="M20">
        <f t="shared" ref="M20:M31" si="2">COUNT(B20:L20)*N$2</f>
        <v>110</v>
      </c>
      <c r="N20" s="24">
        <f t="shared" ref="N20:N31" si="3">SUM(B20:M20)</f>
        <v>1085</v>
      </c>
    </row>
    <row r="21" spans="1:14" x14ac:dyDescent="0.25">
      <c r="A21" s="10" t="s">
        <v>13</v>
      </c>
      <c r="B21" s="23">
        <v>80</v>
      </c>
      <c r="C21" s="23">
        <v>30</v>
      </c>
      <c r="D21">
        <v>110</v>
      </c>
      <c r="E21">
        <v>100</v>
      </c>
      <c r="F21">
        <v>110</v>
      </c>
      <c r="G21">
        <v>40</v>
      </c>
      <c r="H21">
        <v>25</v>
      </c>
      <c r="I21">
        <v>60</v>
      </c>
      <c r="J21">
        <v>80</v>
      </c>
      <c r="K21">
        <v>110</v>
      </c>
      <c r="L21">
        <v>190</v>
      </c>
      <c r="M21">
        <f t="shared" si="2"/>
        <v>110</v>
      </c>
      <c r="N21" s="24">
        <f t="shared" si="3"/>
        <v>1045</v>
      </c>
    </row>
    <row r="22" spans="1:14" x14ac:dyDescent="0.25">
      <c r="A22" s="10" t="s">
        <v>9</v>
      </c>
      <c r="B22" s="23">
        <v>110</v>
      </c>
      <c r="E22">
        <v>80</v>
      </c>
      <c r="F22">
        <v>110</v>
      </c>
      <c r="G22">
        <v>95</v>
      </c>
      <c r="H22">
        <v>100</v>
      </c>
      <c r="I22">
        <v>100</v>
      </c>
      <c r="J22">
        <v>100</v>
      </c>
      <c r="K22">
        <v>80</v>
      </c>
      <c r="L22">
        <v>50</v>
      </c>
      <c r="M22">
        <f t="shared" si="2"/>
        <v>90</v>
      </c>
      <c r="N22" s="24">
        <f t="shared" si="3"/>
        <v>915</v>
      </c>
    </row>
    <row r="23" spans="1:14" x14ac:dyDescent="0.25">
      <c r="A23" s="10" t="s">
        <v>11</v>
      </c>
      <c r="B23" s="23">
        <v>90</v>
      </c>
      <c r="C23" s="23">
        <v>80</v>
      </c>
      <c r="D23">
        <v>40</v>
      </c>
      <c r="F23">
        <v>110</v>
      </c>
      <c r="G23">
        <v>65</v>
      </c>
      <c r="H23">
        <v>100</v>
      </c>
      <c r="I23">
        <v>70</v>
      </c>
      <c r="J23">
        <v>90</v>
      </c>
      <c r="K23">
        <v>100</v>
      </c>
      <c r="L23">
        <v>40</v>
      </c>
      <c r="M23">
        <f t="shared" si="2"/>
        <v>100</v>
      </c>
      <c r="N23" s="24">
        <f t="shared" si="3"/>
        <v>885</v>
      </c>
    </row>
    <row r="24" spans="1:14" x14ac:dyDescent="0.25">
      <c r="A24" s="10" t="s">
        <v>55</v>
      </c>
      <c r="C24" s="23">
        <v>90</v>
      </c>
      <c r="D24">
        <v>80</v>
      </c>
      <c r="E24">
        <v>70</v>
      </c>
      <c r="K24">
        <v>70</v>
      </c>
      <c r="L24">
        <v>110</v>
      </c>
      <c r="M24">
        <f t="shared" si="2"/>
        <v>50</v>
      </c>
      <c r="N24" s="24">
        <f t="shared" si="3"/>
        <v>470</v>
      </c>
    </row>
    <row r="25" spans="1:14" x14ac:dyDescent="0.25">
      <c r="A25" t="s">
        <v>103</v>
      </c>
      <c r="H25">
        <v>100</v>
      </c>
      <c r="I25">
        <v>110</v>
      </c>
      <c r="J25">
        <v>110</v>
      </c>
      <c r="M25">
        <f t="shared" si="2"/>
        <v>30</v>
      </c>
      <c r="N25" s="12">
        <f t="shared" si="3"/>
        <v>350</v>
      </c>
    </row>
    <row r="26" spans="1:14" x14ac:dyDescent="0.25">
      <c r="A26" t="s">
        <v>15</v>
      </c>
      <c r="B26" s="23">
        <v>70</v>
      </c>
      <c r="C26" s="23">
        <v>100</v>
      </c>
      <c r="F26">
        <v>110</v>
      </c>
      <c r="M26">
        <f t="shared" si="2"/>
        <v>30</v>
      </c>
      <c r="N26" s="12">
        <f t="shared" si="3"/>
        <v>310</v>
      </c>
    </row>
    <row r="27" spans="1:14" x14ac:dyDescent="0.25">
      <c r="A27" t="s">
        <v>72</v>
      </c>
      <c r="C27" s="23">
        <v>10</v>
      </c>
      <c r="E27">
        <v>40</v>
      </c>
      <c r="G27">
        <v>95</v>
      </c>
      <c r="I27">
        <v>80</v>
      </c>
      <c r="J27">
        <v>20</v>
      </c>
      <c r="M27">
        <f t="shared" si="2"/>
        <v>50</v>
      </c>
      <c r="N27" s="12">
        <f t="shared" si="3"/>
        <v>295</v>
      </c>
    </row>
    <row r="28" spans="1:14" x14ac:dyDescent="0.25">
      <c r="A28" t="s">
        <v>97</v>
      </c>
      <c r="G28">
        <v>100</v>
      </c>
      <c r="L28">
        <v>100</v>
      </c>
      <c r="M28">
        <f t="shared" si="2"/>
        <v>20</v>
      </c>
      <c r="N28" s="12">
        <f t="shared" si="3"/>
        <v>220</v>
      </c>
    </row>
    <row r="29" spans="1:14" x14ac:dyDescent="0.25">
      <c r="A29" t="s">
        <v>61</v>
      </c>
      <c r="C29" s="23">
        <v>100</v>
      </c>
      <c r="M29">
        <f t="shared" si="2"/>
        <v>10</v>
      </c>
      <c r="N29" s="12">
        <f t="shared" si="3"/>
        <v>110</v>
      </c>
    </row>
    <row r="30" spans="1:14" x14ac:dyDescent="0.25">
      <c r="A30" t="s">
        <v>66</v>
      </c>
      <c r="C30" s="23">
        <v>30</v>
      </c>
      <c r="M30">
        <f t="shared" si="2"/>
        <v>10</v>
      </c>
      <c r="N30" s="12">
        <f t="shared" si="3"/>
        <v>40</v>
      </c>
    </row>
    <row r="31" spans="1:14" x14ac:dyDescent="0.25">
      <c r="A31" t="s">
        <v>65</v>
      </c>
      <c r="C31" s="23">
        <v>10</v>
      </c>
      <c r="M31">
        <f t="shared" si="2"/>
        <v>10</v>
      </c>
      <c r="N31" s="12">
        <f t="shared" si="3"/>
        <v>20</v>
      </c>
    </row>
    <row r="33" spans="1:14" ht="34.5" customHeight="1" x14ac:dyDescent="0.25">
      <c r="B33" s="23" t="s">
        <v>78</v>
      </c>
      <c r="C33" s="23" t="s">
        <v>79</v>
      </c>
      <c r="D33" t="s">
        <v>80</v>
      </c>
      <c r="E33" t="s">
        <v>81</v>
      </c>
      <c r="F33" t="s">
        <v>82</v>
      </c>
      <c r="G33" t="s">
        <v>83</v>
      </c>
      <c r="H33" t="s">
        <v>84</v>
      </c>
      <c r="I33" t="s">
        <v>85</v>
      </c>
      <c r="J33" t="s">
        <v>86</v>
      </c>
      <c r="K33" t="s">
        <v>87</v>
      </c>
      <c r="L33" t="s">
        <v>88</v>
      </c>
      <c r="M33" s="2" t="s">
        <v>135</v>
      </c>
      <c r="N33" s="34" t="s">
        <v>114</v>
      </c>
    </row>
    <row r="34" spans="1:14" ht="18.75" x14ac:dyDescent="0.3">
      <c r="A34" s="3" t="s">
        <v>20</v>
      </c>
    </row>
    <row r="35" spans="1:14" ht="18.75" x14ac:dyDescent="0.3">
      <c r="A35" s="33" t="s">
        <v>137</v>
      </c>
    </row>
    <row r="36" spans="1:14" x14ac:dyDescent="0.25">
      <c r="A36" s="10" t="s">
        <v>69</v>
      </c>
      <c r="C36" s="23">
        <v>100</v>
      </c>
      <c r="D36">
        <v>80</v>
      </c>
      <c r="E36">
        <v>80</v>
      </c>
      <c r="G36">
        <v>100</v>
      </c>
      <c r="H36">
        <v>50</v>
      </c>
      <c r="I36">
        <v>100</v>
      </c>
      <c r="M36">
        <f>COUNT(B36:L36)*N$2</f>
        <v>60</v>
      </c>
      <c r="N36" s="24">
        <f t="shared" ref="N36:N49" si="4">SUM(B36:M36)</f>
        <v>570</v>
      </c>
    </row>
    <row r="37" spans="1:14" x14ac:dyDescent="0.25">
      <c r="A37" s="10" t="s">
        <v>59</v>
      </c>
      <c r="C37" s="23">
        <v>80</v>
      </c>
      <c r="D37">
        <v>100</v>
      </c>
      <c r="E37">
        <v>100</v>
      </c>
      <c r="G37">
        <v>100</v>
      </c>
      <c r="J37">
        <v>30</v>
      </c>
      <c r="M37">
        <f t="shared" ref="M37:M49" si="5">COUNT(B37:L37)*N$2</f>
        <v>50</v>
      </c>
      <c r="N37" s="24">
        <f t="shared" si="4"/>
        <v>460</v>
      </c>
    </row>
    <row r="38" spans="1:14" x14ac:dyDescent="0.25">
      <c r="A38" s="10" t="s">
        <v>34</v>
      </c>
      <c r="B38" s="23">
        <v>20</v>
      </c>
      <c r="C38" s="23">
        <v>20</v>
      </c>
      <c r="E38">
        <v>90</v>
      </c>
      <c r="G38">
        <v>90</v>
      </c>
      <c r="K38">
        <v>110</v>
      </c>
      <c r="M38">
        <f t="shared" si="5"/>
        <v>50</v>
      </c>
      <c r="N38" s="24">
        <f t="shared" si="4"/>
        <v>380</v>
      </c>
    </row>
    <row r="39" spans="1:14" x14ac:dyDescent="0.25">
      <c r="A39" s="10" t="s">
        <v>37</v>
      </c>
      <c r="B39" s="23">
        <v>10</v>
      </c>
      <c r="E39">
        <v>100</v>
      </c>
      <c r="H39">
        <v>100</v>
      </c>
      <c r="I39">
        <v>110</v>
      </c>
      <c r="M39">
        <f t="shared" si="5"/>
        <v>40</v>
      </c>
      <c r="N39" s="24">
        <f t="shared" si="4"/>
        <v>360</v>
      </c>
    </row>
    <row r="40" spans="1:14" x14ac:dyDescent="0.25">
      <c r="A40" s="10" t="s">
        <v>29</v>
      </c>
      <c r="B40" s="23">
        <v>80</v>
      </c>
      <c r="C40" s="23">
        <v>110</v>
      </c>
      <c r="M40">
        <f t="shared" si="5"/>
        <v>20</v>
      </c>
      <c r="N40" s="24">
        <f t="shared" si="4"/>
        <v>210</v>
      </c>
    </row>
    <row r="41" spans="1:14" x14ac:dyDescent="0.25">
      <c r="A41" t="s">
        <v>27</v>
      </c>
      <c r="B41" s="23">
        <v>100</v>
      </c>
      <c r="C41" s="23">
        <v>20</v>
      </c>
      <c r="M41">
        <f t="shared" si="5"/>
        <v>20</v>
      </c>
      <c r="N41" s="12">
        <f t="shared" si="4"/>
        <v>140</v>
      </c>
    </row>
    <row r="42" spans="1:14" x14ac:dyDescent="0.25">
      <c r="A42" t="s">
        <v>39</v>
      </c>
      <c r="B42" s="23">
        <v>10</v>
      </c>
      <c r="H42">
        <v>100</v>
      </c>
      <c r="M42">
        <f t="shared" si="5"/>
        <v>20</v>
      </c>
      <c r="N42" s="12">
        <f t="shared" si="4"/>
        <v>130</v>
      </c>
    </row>
    <row r="43" spans="1:14" x14ac:dyDescent="0.25">
      <c r="A43" t="s">
        <v>25</v>
      </c>
      <c r="B43" s="23">
        <v>100</v>
      </c>
      <c r="M43">
        <f t="shared" si="5"/>
        <v>10</v>
      </c>
      <c r="N43" s="12">
        <f t="shared" si="4"/>
        <v>110</v>
      </c>
    </row>
    <row r="44" spans="1:14" x14ac:dyDescent="0.25">
      <c r="A44" t="s">
        <v>113</v>
      </c>
      <c r="K44">
        <v>90</v>
      </c>
      <c r="M44">
        <f t="shared" si="5"/>
        <v>10</v>
      </c>
      <c r="N44" s="12">
        <f t="shared" si="4"/>
        <v>100</v>
      </c>
    </row>
    <row r="45" spans="1:14" x14ac:dyDescent="0.25">
      <c r="A45" t="s">
        <v>28</v>
      </c>
      <c r="B45" s="23">
        <v>80</v>
      </c>
      <c r="M45">
        <f t="shared" si="5"/>
        <v>10</v>
      </c>
      <c r="N45" s="12">
        <f t="shared" si="4"/>
        <v>90</v>
      </c>
    </row>
    <row r="46" spans="1:14" x14ac:dyDescent="0.25">
      <c r="A46" t="s">
        <v>71</v>
      </c>
      <c r="C46" s="23">
        <v>70</v>
      </c>
      <c r="M46">
        <f t="shared" si="5"/>
        <v>10</v>
      </c>
      <c r="N46" s="12">
        <f t="shared" si="4"/>
        <v>80</v>
      </c>
    </row>
    <row r="47" spans="1:14" x14ac:dyDescent="0.25">
      <c r="A47" t="s">
        <v>30</v>
      </c>
      <c r="B47" s="23">
        <v>70</v>
      </c>
      <c r="M47">
        <f t="shared" si="5"/>
        <v>10</v>
      </c>
      <c r="N47" s="12">
        <f t="shared" si="4"/>
        <v>80</v>
      </c>
    </row>
    <row r="48" spans="1:14" x14ac:dyDescent="0.25">
      <c r="A48" t="s">
        <v>68</v>
      </c>
      <c r="C48" s="23">
        <v>60</v>
      </c>
      <c r="M48">
        <f t="shared" si="5"/>
        <v>10</v>
      </c>
      <c r="N48" s="12">
        <f t="shared" si="4"/>
        <v>70</v>
      </c>
    </row>
    <row r="49" spans="1:14" x14ac:dyDescent="0.25">
      <c r="A49" t="s">
        <v>38</v>
      </c>
      <c r="B49" s="23">
        <v>20</v>
      </c>
      <c r="M49">
        <f t="shared" si="5"/>
        <v>10</v>
      </c>
      <c r="N49" s="12">
        <f t="shared" si="4"/>
        <v>30</v>
      </c>
    </row>
    <row r="51" spans="1:14" ht="18.75" x14ac:dyDescent="0.3">
      <c r="A51" s="32" t="s">
        <v>136</v>
      </c>
    </row>
    <row r="52" spans="1:14" x14ac:dyDescent="0.25">
      <c r="A52" s="10" t="s">
        <v>23</v>
      </c>
      <c r="B52">
        <v>90</v>
      </c>
      <c r="C52" s="23">
        <v>110</v>
      </c>
      <c r="D52">
        <v>70</v>
      </c>
      <c r="E52">
        <v>90</v>
      </c>
      <c r="H52">
        <v>100</v>
      </c>
      <c r="I52">
        <v>80</v>
      </c>
      <c r="J52">
        <v>110</v>
      </c>
      <c r="K52">
        <v>100</v>
      </c>
      <c r="L52">
        <v>120</v>
      </c>
      <c r="M52">
        <f t="shared" ref="M52:M66" si="6">COUNT(B52:L52)*N$2</f>
        <v>90</v>
      </c>
      <c r="N52" s="24">
        <f t="shared" ref="N52:N66" si="7">SUM(B52:M52)</f>
        <v>960</v>
      </c>
    </row>
    <row r="53" spans="1:14" x14ac:dyDescent="0.25">
      <c r="A53" s="10" t="s">
        <v>33</v>
      </c>
      <c r="B53">
        <v>20</v>
      </c>
      <c r="C53" s="23">
        <v>90</v>
      </c>
      <c r="E53">
        <v>110</v>
      </c>
      <c r="F53">
        <v>110</v>
      </c>
      <c r="G53">
        <v>100</v>
      </c>
      <c r="H53">
        <v>25</v>
      </c>
      <c r="I53">
        <v>70</v>
      </c>
      <c r="J53">
        <v>90</v>
      </c>
      <c r="K53">
        <v>90</v>
      </c>
      <c r="M53">
        <f t="shared" si="6"/>
        <v>90</v>
      </c>
      <c r="N53" s="24">
        <f t="shared" si="7"/>
        <v>795</v>
      </c>
    </row>
    <row r="54" spans="1:14" x14ac:dyDescent="0.25">
      <c r="A54" s="30" t="s">
        <v>108</v>
      </c>
      <c r="B54">
        <v>70</v>
      </c>
      <c r="C54" s="23">
        <v>20</v>
      </c>
      <c r="D54">
        <v>60</v>
      </c>
      <c r="E54">
        <v>20</v>
      </c>
      <c r="F54">
        <v>110</v>
      </c>
      <c r="I54">
        <v>100</v>
      </c>
      <c r="J54">
        <v>80</v>
      </c>
      <c r="K54">
        <v>80</v>
      </c>
      <c r="L54">
        <v>130</v>
      </c>
      <c r="M54">
        <f t="shared" si="6"/>
        <v>90</v>
      </c>
      <c r="N54" s="24">
        <f t="shared" si="7"/>
        <v>760</v>
      </c>
    </row>
    <row r="55" spans="1:14" x14ac:dyDescent="0.25">
      <c r="A55" s="10" t="s">
        <v>31</v>
      </c>
      <c r="B55">
        <v>70</v>
      </c>
      <c r="C55" s="23">
        <v>20</v>
      </c>
      <c r="E55">
        <v>100</v>
      </c>
      <c r="F55">
        <v>110</v>
      </c>
      <c r="H55">
        <v>50</v>
      </c>
      <c r="I55">
        <v>20</v>
      </c>
      <c r="J55">
        <v>70</v>
      </c>
      <c r="K55">
        <v>20</v>
      </c>
      <c r="L55">
        <v>90</v>
      </c>
      <c r="M55">
        <f t="shared" si="6"/>
        <v>90</v>
      </c>
      <c r="N55" s="24">
        <f t="shared" si="7"/>
        <v>640</v>
      </c>
    </row>
    <row r="56" spans="1:14" x14ac:dyDescent="0.25">
      <c r="A56" s="10" t="s">
        <v>64</v>
      </c>
      <c r="C56" s="23">
        <v>70</v>
      </c>
      <c r="D56">
        <v>70</v>
      </c>
      <c r="G56">
        <v>90</v>
      </c>
      <c r="H56">
        <v>50</v>
      </c>
      <c r="I56" s="18">
        <v>100</v>
      </c>
      <c r="J56">
        <v>100</v>
      </c>
      <c r="K56">
        <v>90</v>
      </c>
      <c r="M56">
        <f t="shared" si="6"/>
        <v>70</v>
      </c>
      <c r="N56" s="24">
        <f t="shared" si="7"/>
        <v>640</v>
      </c>
    </row>
    <row r="57" spans="1:14" x14ac:dyDescent="0.25">
      <c r="A57" t="s">
        <v>67</v>
      </c>
      <c r="C57" s="23">
        <v>20</v>
      </c>
      <c r="D57">
        <v>90</v>
      </c>
      <c r="G57">
        <v>40</v>
      </c>
      <c r="I57">
        <v>20</v>
      </c>
      <c r="K57">
        <v>70</v>
      </c>
      <c r="L57">
        <v>20</v>
      </c>
      <c r="M57">
        <f t="shared" si="6"/>
        <v>60</v>
      </c>
      <c r="N57" s="12">
        <f t="shared" si="7"/>
        <v>320</v>
      </c>
    </row>
    <row r="58" spans="1:14" x14ac:dyDescent="0.25">
      <c r="A58" t="s">
        <v>73</v>
      </c>
      <c r="C58" s="23">
        <v>70</v>
      </c>
      <c r="D58">
        <v>90</v>
      </c>
      <c r="I58">
        <v>60</v>
      </c>
      <c r="M58">
        <f t="shared" si="6"/>
        <v>30</v>
      </c>
      <c r="N58" s="12">
        <f t="shared" si="7"/>
        <v>250</v>
      </c>
    </row>
    <row r="59" spans="1:14" x14ac:dyDescent="0.25">
      <c r="A59" t="s">
        <v>99</v>
      </c>
      <c r="G59">
        <v>100</v>
      </c>
      <c r="I59">
        <v>90</v>
      </c>
      <c r="M59">
        <f t="shared" si="6"/>
        <v>20</v>
      </c>
      <c r="N59" s="12">
        <f t="shared" si="7"/>
        <v>210</v>
      </c>
    </row>
    <row r="60" spans="1:14" x14ac:dyDescent="0.25">
      <c r="A60" t="s">
        <v>62</v>
      </c>
      <c r="C60" s="23">
        <v>90</v>
      </c>
      <c r="L60">
        <v>90</v>
      </c>
      <c r="M60">
        <f t="shared" si="6"/>
        <v>20</v>
      </c>
      <c r="N60" s="12">
        <f t="shared" si="7"/>
        <v>200</v>
      </c>
    </row>
    <row r="61" spans="1:14" x14ac:dyDescent="0.25">
      <c r="A61" t="s">
        <v>35</v>
      </c>
      <c r="B61">
        <v>20</v>
      </c>
      <c r="D61">
        <v>60</v>
      </c>
      <c r="F61">
        <v>40</v>
      </c>
      <c r="I61">
        <v>20</v>
      </c>
      <c r="M61">
        <f t="shared" si="6"/>
        <v>40</v>
      </c>
      <c r="N61" s="12">
        <f t="shared" si="7"/>
        <v>180</v>
      </c>
    </row>
    <row r="62" spans="1:14" x14ac:dyDescent="0.25">
      <c r="A62" t="s">
        <v>24</v>
      </c>
      <c r="B62">
        <v>90</v>
      </c>
      <c r="F62">
        <v>40</v>
      </c>
      <c r="M62">
        <f t="shared" si="6"/>
        <v>20</v>
      </c>
      <c r="N62" s="12">
        <f t="shared" si="7"/>
        <v>150</v>
      </c>
    </row>
    <row r="63" spans="1:14" x14ac:dyDescent="0.25">
      <c r="A63" t="s">
        <v>21</v>
      </c>
      <c r="B63">
        <v>100</v>
      </c>
      <c r="K63">
        <v>20</v>
      </c>
      <c r="M63">
        <f t="shared" si="6"/>
        <v>20</v>
      </c>
      <c r="N63" s="12">
        <f t="shared" si="7"/>
        <v>140</v>
      </c>
    </row>
    <row r="64" spans="1:14" x14ac:dyDescent="0.25">
      <c r="A64" t="s">
        <v>91</v>
      </c>
      <c r="E64">
        <v>40</v>
      </c>
      <c r="I64">
        <v>30</v>
      </c>
      <c r="K64">
        <v>30</v>
      </c>
      <c r="M64">
        <f t="shared" si="6"/>
        <v>30</v>
      </c>
      <c r="N64" s="12">
        <f t="shared" si="7"/>
        <v>130</v>
      </c>
    </row>
    <row r="65" spans="1:14" x14ac:dyDescent="0.25">
      <c r="A65" t="s">
        <v>111</v>
      </c>
      <c r="K65">
        <v>30</v>
      </c>
      <c r="M65">
        <f t="shared" si="6"/>
        <v>10</v>
      </c>
      <c r="N65" s="12">
        <f t="shared" si="7"/>
        <v>40</v>
      </c>
    </row>
    <row r="66" spans="1:14" x14ac:dyDescent="0.25">
      <c r="A66" t="s">
        <v>36</v>
      </c>
      <c r="B66">
        <v>20</v>
      </c>
      <c r="M66">
        <f t="shared" si="6"/>
        <v>10</v>
      </c>
      <c r="N66" s="12">
        <f t="shared" si="7"/>
        <v>30</v>
      </c>
    </row>
  </sheetData>
  <sortState xmlns:xlrd2="http://schemas.microsoft.com/office/spreadsheetml/2017/richdata2" ref="A52:N66">
    <sortCondition descending="1" ref="N52:N66"/>
  </sortState>
  <pageMargins left="0.7" right="0.7" top="0.75" bottom="0.75" header="0.3" footer="0.3"/>
  <pageSetup scale="77" orientation="landscape" horizontalDpi="4294967293" verticalDpi="0" r:id="rId1"/>
  <rowBreaks count="1" manualBreakCount="1">
    <brk id="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E1E8A-FD11-4AE5-88CA-84EED200DE2B}">
  <dimension ref="A1:C67"/>
  <sheetViews>
    <sheetView workbookViewId="0">
      <selection sqref="A1:B58"/>
    </sheetView>
  </sheetViews>
  <sheetFormatPr defaultRowHeight="15" x14ac:dyDescent="0.25"/>
  <cols>
    <col min="1" max="1" width="36.85546875" customWidth="1"/>
    <col min="2" max="2" width="30.140625" style="12" customWidth="1"/>
    <col min="3" max="3" width="18.42578125" style="12" hidden="1" customWidth="1"/>
  </cols>
  <sheetData>
    <row r="1" spans="1:3" ht="33" customHeight="1" x14ac:dyDescent="0.35">
      <c r="A1" s="35" t="s">
        <v>139</v>
      </c>
      <c r="B1" s="35"/>
      <c r="C1" s="35"/>
    </row>
    <row r="2" spans="1:3" x14ac:dyDescent="0.25">
      <c r="B2" s="12" t="s">
        <v>138</v>
      </c>
      <c r="C2" s="12" t="s">
        <v>135</v>
      </c>
    </row>
    <row r="3" spans="1:3" ht="18.75" x14ac:dyDescent="0.3">
      <c r="A3" s="1" t="s">
        <v>0</v>
      </c>
    </row>
    <row r="4" spans="1:3" ht="18.75" x14ac:dyDescent="0.3">
      <c r="A4" s="33" t="s">
        <v>137</v>
      </c>
    </row>
    <row r="5" spans="1:3" x14ac:dyDescent="0.25">
      <c r="A5" s="10" t="s">
        <v>16</v>
      </c>
      <c r="B5" s="24">
        <f>C5/10</f>
        <v>8</v>
      </c>
      <c r="C5" s="24">
        <v>80</v>
      </c>
    </row>
    <row r="6" spans="1:3" hidden="1" x14ac:dyDescent="0.25">
      <c r="A6" s="10" t="s">
        <v>14</v>
      </c>
      <c r="B6" s="24">
        <f t="shared" ref="B6:B18" si="0">C6/10</f>
        <v>5</v>
      </c>
      <c r="C6" s="24">
        <v>50</v>
      </c>
    </row>
    <row r="7" spans="1:3" hidden="1" x14ac:dyDescent="0.25">
      <c r="A7" s="10" t="s">
        <v>109</v>
      </c>
      <c r="B7" s="24">
        <f t="shared" si="0"/>
        <v>4</v>
      </c>
      <c r="C7" s="24">
        <v>40</v>
      </c>
    </row>
    <row r="8" spans="1:3" hidden="1" x14ac:dyDescent="0.25">
      <c r="A8" s="10" t="s">
        <v>12</v>
      </c>
      <c r="B8" s="24">
        <f t="shared" si="0"/>
        <v>3</v>
      </c>
      <c r="C8" s="24">
        <v>30</v>
      </c>
    </row>
    <row r="9" spans="1:3" hidden="1" x14ac:dyDescent="0.25">
      <c r="A9" s="10" t="s">
        <v>60</v>
      </c>
      <c r="B9" s="24">
        <f t="shared" si="0"/>
        <v>2</v>
      </c>
      <c r="C9" s="24">
        <v>20</v>
      </c>
    </row>
    <row r="10" spans="1:3" hidden="1" x14ac:dyDescent="0.25">
      <c r="A10" t="s">
        <v>63</v>
      </c>
      <c r="B10" s="24">
        <f t="shared" si="0"/>
        <v>2</v>
      </c>
      <c r="C10" s="24">
        <v>20</v>
      </c>
    </row>
    <row r="11" spans="1:3" hidden="1" x14ac:dyDescent="0.25">
      <c r="A11" t="s">
        <v>8</v>
      </c>
      <c r="B11" s="24">
        <f t="shared" si="0"/>
        <v>1</v>
      </c>
      <c r="C11" s="24">
        <v>10</v>
      </c>
    </row>
    <row r="12" spans="1:3" hidden="1" x14ac:dyDescent="0.25">
      <c r="A12" t="s">
        <v>6</v>
      </c>
      <c r="B12" s="24">
        <f t="shared" si="0"/>
        <v>1</v>
      </c>
      <c r="C12" s="24">
        <v>10</v>
      </c>
    </row>
    <row r="13" spans="1:3" hidden="1" x14ac:dyDescent="0.25">
      <c r="A13" t="s">
        <v>104</v>
      </c>
      <c r="B13" s="24">
        <f t="shared" si="0"/>
        <v>1</v>
      </c>
      <c r="C13" s="24">
        <v>10</v>
      </c>
    </row>
    <row r="14" spans="1:3" hidden="1" x14ac:dyDescent="0.25">
      <c r="A14" t="s">
        <v>70</v>
      </c>
      <c r="B14" s="24">
        <f t="shared" si="0"/>
        <v>1</v>
      </c>
      <c r="C14" s="24">
        <v>10</v>
      </c>
    </row>
    <row r="15" spans="1:3" hidden="1" x14ac:dyDescent="0.25">
      <c r="A15" t="s">
        <v>17</v>
      </c>
      <c r="B15" s="24">
        <f t="shared" si="0"/>
        <v>1</v>
      </c>
      <c r="C15" s="24">
        <v>10</v>
      </c>
    </row>
    <row r="16" spans="1:3" hidden="1" x14ac:dyDescent="0.25">
      <c r="A16" t="s">
        <v>124</v>
      </c>
      <c r="B16" s="24">
        <f t="shared" si="0"/>
        <v>1</v>
      </c>
      <c r="C16" s="24">
        <v>10</v>
      </c>
    </row>
    <row r="17" spans="1:3" hidden="1" x14ac:dyDescent="0.25">
      <c r="A17" t="s">
        <v>18</v>
      </c>
      <c r="B17" s="24">
        <f t="shared" si="0"/>
        <v>1</v>
      </c>
      <c r="C17" s="24">
        <v>10</v>
      </c>
    </row>
    <row r="18" spans="1:3" hidden="1" x14ac:dyDescent="0.25">
      <c r="A18" t="s">
        <v>19</v>
      </c>
      <c r="B18" s="24">
        <f t="shared" si="0"/>
        <v>1</v>
      </c>
      <c r="C18" s="24">
        <v>10</v>
      </c>
    </row>
    <row r="19" spans="1:3" x14ac:dyDescent="0.25">
      <c r="B19" s="24"/>
      <c r="C19" s="24"/>
    </row>
    <row r="20" spans="1:3" ht="18.75" x14ac:dyDescent="0.3">
      <c r="A20" s="32" t="s">
        <v>136</v>
      </c>
      <c r="B20" s="24"/>
      <c r="C20" s="24"/>
    </row>
    <row r="21" spans="1:3" x14ac:dyDescent="0.25">
      <c r="A21" s="10" t="s">
        <v>10</v>
      </c>
      <c r="B21" s="24">
        <f t="shared" ref="B21:B32" si="1">C21/10</f>
        <v>11</v>
      </c>
      <c r="C21" s="24">
        <v>110</v>
      </c>
    </row>
    <row r="22" spans="1:3" x14ac:dyDescent="0.25">
      <c r="A22" s="10" t="s">
        <v>13</v>
      </c>
      <c r="B22" s="24">
        <f t="shared" si="1"/>
        <v>11</v>
      </c>
      <c r="C22" s="24">
        <v>110</v>
      </c>
    </row>
    <row r="23" spans="1:3" x14ac:dyDescent="0.25">
      <c r="A23" s="10" t="s">
        <v>11</v>
      </c>
      <c r="B23" s="24">
        <f>C23/10</f>
        <v>10</v>
      </c>
      <c r="C23" s="24">
        <v>100</v>
      </c>
    </row>
    <row r="24" spans="1:3" x14ac:dyDescent="0.25">
      <c r="A24" s="10" t="s">
        <v>9</v>
      </c>
      <c r="B24" s="24">
        <f t="shared" si="1"/>
        <v>9</v>
      </c>
      <c r="C24" s="24">
        <v>90</v>
      </c>
    </row>
    <row r="25" spans="1:3" hidden="1" x14ac:dyDescent="0.25">
      <c r="A25" s="10" t="s">
        <v>55</v>
      </c>
      <c r="B25" s="12">
        <f t="shared" si="1"/>
        <v>5</v>
      </c>
      <c r="C25" s="12">
        <v>50</v>
      </c>
    </row>
    <row r="26" spans="1:3" hidden="1" x14ac:dyDescent="0.25">
      <c r="A26" t="s">
        <v>103</v>
      </c>
      <c r="B26" s="12">
        <f t="shared" si="1"/>
        <v>3</v>
      </c>
      <c r="C26" s="12">
        <v>30</v>
      </c>
    </row>
    <row r="27" spans="1:3" hidden="1" x14ac:dyDescent="0.25">
      <c r="A27" t="s">
        <v>15</v>
      </c>
      <c r="B27" s="12">
        <f t="shared" si="1"/>
        <v>3</v>
      </c>
      <c r="C27" s="12">
        <v>30</v>
      </c>
    </row>
    <row r="28" spans="1:3" hidden="1" x14ac:dyDescent="0.25">
      <c r="A28" t="s">
        <v>72</v>
      </c>
      <c r="B28" s="12">
        <f t="shared" si="1"/>
        <v>5</v>
      </c>
      <c r="C28" s="12">
        <v>50</v>
      </c>
    </row>
    <row r="29" spans="1:3" hidden="1" x14ac:dyDescent="0.25">
      <c r="A29" t="s">
        <v>97</v>
      </c>
      <c r="B29" s="12">
        <f t="shared" si="1"/>
        <v>2</v>
      </c>
      <c r="C29" s="12">
        <v>20</v>
      </c>
    </row>
    <row r="30" spans="1:3" hidden="1" x14ac:dyDescent="0.25">
      <c r="A30" t="s">
        <v>61</v>
      </c>
      <c r="B30" s="12">
        <f t="shared" si="1"/>
        <v>1</v>
      </c>
      <c r="C30" s="12">
        <v>10</v>
      </c>
    </row>
    <row r="31" spans="1:3" hidden="1" x14ac:dyDescent="0.25">
      <c r="A31" t="s">
        <v>66</v>
      </c>
      <c r="B31" s="12">
        <f t="shared" si="1"/>
        <v>1</v>
      </c>
      <c r="C31" s="12">
        <v>10</v>
      </c>
    </row>
    <row r="32" spans="1:3" hidden="1" x14ac:dyDescent="0.25">
      <c r="A32" t="s">
        <v>65</v>
      </c>
      <c r="B32" s="12">
        <f t="shared" si="1"/>
        <v>1</v>
      </c>
      <c r="C32" s="12">
        <v>10</v>
      </c>
    </row>
    <row r="34" spans="1:3" x14ac:dyDescent="0.25">
      <c r="B34" s="12" t="s">
        <v>138</v>
      </c>
      <c r="C34" s="12" t="s">
        <v>135</v>
      </c>
    </row>
    <row r="35" spans="1:3" ht="18.75" x14ac:dyDescent="0.3">
      <c r="A35" s="3" t="s">
        <v>20</v>
      </c>
    </row>
    <row r="36" spans="1:3" ht="18.75" x14ac:dyDescent="0.3">
      <c r="A36" s="33" t="s">
        <v>137</v>
      </c>
    </row>
    <row r="37" spans="1:3" x14ac:dyDescent="0.25">
      <c r="A37" s="10" t="s">
        <v>69</v>
      </c>
      <c r="B37" s="24">
        <f t="shared" ref="B37:B50" si="2">C37/10</f>
        <v>6</v>
      </c>
      <c r="C37" s="24">
        <v>60</v>
      </c>
    </row>
    <row r="38" spans="1:3" hidden="1" x14ac:dyDescent="0.25">
      <c r="A38" s="10" t="s">
        <v>59</v>
      </c>
      <c r="B38" s="24">
        <f t="shared" si="2"/>
        <v>5</v>
      </c>
      <c r="C38" s="24">
        <v>50</v>
      </c>
    </row>
    <row r="39" spans="1:3" hidden="1" x14ac:dyDescent="0.25">
      <c r="A39" s="10" t="s">
        <v>34</v>
      </c>
      <c r="B39" s="24">
        <f t="shared" si="2"/>
        <v>5</v>
      </c>
      <c r="C39" s="24">
        <v>50</v>
      </c>
    </row>
    <row r="40" spans="1:3" hidden="1" x14ac:dyDescent="0.25">
      <c r="A40" s="10" t="s">
        <v>37</v>
      </c>
      <c r="B40" s="24">
        <f t="shared" si="2"/>
        <v>4</v>
      </c>
      <c r="C40" s="24">
        <v>40</v>
      </c>
    </row>
    <row r="41" spans="1:3" hidden="1" x14ac:dyDescent="0.25">
      <c r="A41" s="10" t="s">
        <v>29</v>
      </c>
      <c r="B41" s="24">
        <f t="shared" si="2"/>
        <v>2</v>
      </c>
      <c r="C41" s="24">
        <v>20</v>
      </c>
    </row>
    <row r="42" spans="1:3" hidden="1" x14ac:dyDescent="0.25">
      <c r="A42" t="s">
        <v>27</v>
      </c>
      <c r="B42" s="24">
        <f t="shared" si="2"/>
        <v>2</v>
      </c>
      <c r="C42" s="24">
        <v>20</v>
      </c>
    </row>
    <row r="43" spans="1:3" hidden="1" x14ac:dyDescent="0.25">
      <c r="A43" t="s">
        <v>39</v>
      </c>
      <c r="B43" s="24">
        <f t="shared" si="2"/>
        <v>2</v>
      </c>
      <c r="C43" s="24">
        <v>20</v>
      </c>
    </row>
    <row r="44" spans="1:3" hidden="1" x14ac:dyDescent="0.25">
      <c r="A44" t="s">
        <v>25</v>
      </c>
      <c r="B44" s="24">
        <f t="shared" si="2"/>
        <v>1</v>
      </c>
      <c r="C44" s="24">
        <v>10</v>
      </c>
    </row>
    <row r="45" spans="1:3" hidden="1" x14ac:dyDescent="0.25">
      <c r="A45" t="s">
        <v>113</v>
      </c>
      <c r="B45" s="24">
        <f t="shared" si="2"/>
        <v>1</v>
      </c>
      <c r="C45" s="24">
        <v>10</v>
      </c>
    </row>
    <row r="46" spans="1:3" hidden="1" x14ac:dyDescent="0.25">
      <c r="A46" t="s">
        <v>28</v>
      </c>
      <c r="B46" s="24">
        <f t="shared" si="2"/>
        <v>1</v>
      </c>
      <c r="C46" s="24">
        <v>10</v>
      </c>
    </row>
    <row r="47" spans="1:3" hidden="1" x14ac:dyDescent="0.25">
      <c r="A47" t="s">
        <v>71</v>
      </c>
      <c r="B47" s="24">
        <f t="shared" si="2"/>
        <v>1</v>
      </c>
      <c r="C47" s="24">
        <v>10</v>
      </c>
    </row>
    <row r="48" spans="1:3" hidden="1" x14ac:dyDescent="0.25">
      <c r="A48" t="s">
        <v>30</v>
      </c>
      <c r="B48" s="24">
        <f t="shared" si="2"/>
        <v>1</v>
      </c>
      <c r="C48" s="24">
        <v>10</v>
      </c>
    </row>
    <row r="49" spans="1:3" hidden="1" x14ac:dyDescent="0.25">
      <c r="A49" t="s">
        <v>68</v>
      </c>
      <c r="B49" s="24">
        <f t="shared" si="2"/>
        <v>1</v>
      </c>
      <c r="C49" s="24">
        <v>10</v>
      </c>
    </row>
    <row r="50" spans="1:3" hidden="1" x14ac:dyDescent="0.25">
      <c r="A50" t="s">
        <v>38</v>
      </c>
      <c r="B50" s="24">
        <f t="shared" si="2"/>
        <v>1</v>
      </c>
      <c r="C50" s="24">
        <v>10</v>
      </c>
    </row>
    <row r="51" spans="1:3" x14ac:dyDescent="0.25">
      <c r="B51" s="24"/>
      <c r="C51" s="24"/>
    </row>
    <row r="52" spans="1:3" ht="18.75" x14ac:dyDescent="0.3">
      <c r="A52" s="32" t="s">
        <v>136</v>
      </c>
      <c r="B52" s="24"/>
      <c r="C52" s="24"/>
    </row>
    <row r="53" spans="1:3" x14ac:dyDescent="0.25">
      <c r="A53" s="10" t="s">
        <v>23</v>
      </c>
      <c r="B53" s="24">
        <f t="shared" ref="B53:B67" si="3">C53/10</f>
        <v>9</v>
      </c>
      <c r="C53" s="24">
        <v>90</v>
      </c>
    </row>
    <row r="54" spans="1:3" x14ac:dyDescent="0.25">
      <c r="A54" s="10" t="s">
        <v>33</v>
      </c>
      <c r="B54" s="24">
        <f t="shared" si="3"/>
        <v>9</v>
      </c>
      <c r="C54" s="24">
        <v>90</v>
      </c>
    </row>
    <row r="55" spans="1:3" x14ac:dyDescent="0.25">
      <c r="A55" s="30" t="s">
        <v>108</v>
      </c>
      <c r="B55" s="24">
        <f t="shared" si="3"/>
        <v>9</v>
      </c>
      <c r="C55" s="24">
        <v>90</v>
      </c>
    </row>
    <row r="56" spans="1:3" x14ac:dyDescent="0.25">
      <c r="A56" s="10" t="s">
        <v>31</v>
      </c>
      <c r="B56" s="24">
        <f t="shared" si="3"/>
        <v>9</v>
      </c>
      <c r="C56" s="24">
        <v>90</v>
      </c>
    </row>
    <row r="57" spans="1:3" x14ac:dyDescent="0.25">
      <c r="A57" s="10" t="s">
        <v>64</v>
      </c>
      <c r="B57" s="24">
        <f t="shared" si="3"/>
        <v>7</v>
      </c>
      <c r="C57" s="24">
        <v>70</v>
      </c>
    </row>
    <row r="58" spans="1:3" x14ac:dyDescent="0.25">
      <c r="A58" s="10" t="s">
        <v>67</v>
      </c>
      <c r="B58" s="24">
        <f t="shared" si="3"/>
        <v>6</v>
      </c>
      <c r="C58" s="24">
        <v>60</v>
      </c>
    </row>
    <row r="59" spans="1:3" hidden="1" x14ac:dyDescent="0.25">
      <c r="A59" t="s">
        <v>73</v>
      </c>
      <c r="B59" s="12">
        <f t="shared" si="3"/>
        <v>3</v>
      </c>
      <c r="C59" s="12">
        <v>30</v>
      </c>
    </row>
    <row r="60" spans="1:3" hidden="1" x14ac:dyDescent="0.25">
      <c r="A60" t="s">
        <v>99</v>
      </c>
      <c r="B60" s="12">
        <f t="shared" si="3"/>
        <v>2</v>
      </c>
      <c r="C60" s="12">
        <v>20</v>
      </c>
    </row>
    <row r="61" spans="1:3" hidden="1" x14ac:dyDescent="0.25">
      <c r="A61" t="s">
        <v>62</v>
      </c>
      <c r="B61" s="12">
        <f t="shared" si="3"/>
        <v>2</v>
      </c>
      <c r="C61" s="12">
        <v>20</v>
      </c>
    </row>
    <row r="62" spans="1:3" hidden="1" x14ac:dyDescent="0.25">
      <c r="A62" t="s">
        <v>35</v>
      </c>
      <c r="B62" s="12">
        <f t="shared" si="3"/>
        <v>4</v>
      </c>
      <c r="C62" s="12">
        <v>40</v>
      </c>
    </row>
    <row r="63" spans="1:3" hidden="1" x14ac:dyDescent="0.25">
      <c r="A63" t="s">
        <v>24</v>
      </c>
      <c r="B63" s="12">
        <f t="shared" si="3"/>
        <v>2</v>
      </c>
      <c r="C63" s="12">
        <v>20</v>
      </c>
    </row>
    <row r="64" spans="1:3" hidden="1" x14ac:dyDescent="0.25">
      <c r="A64" t="s">
        <v>21</v>
      </c>
      <c r="B64" s="12">
        <f t="shared" si="3"/>
        <v>2</v>
      </c>
      <c r="C64" s="12">
        <v>20</v>
      </c>
    </row>
    <row r="65" spans="1:3" hidden="1" x14ac:dyDescent="0.25">
      <c r="A65" t="s">
        <v>91</v>
      </c>
      <c r="B65" s="12">
        <f t="shared" si="3"/>
        <v>3</v>
      </c>
      <c r="C65" s="12">
        <v>30</v>
      </c>
    </row>
    <row r="66" spans="1:3" hidden="1" x14ac:dyDescent="0.25">
      <c r="A66" t="s">
        <v>111</v>
      </c>
      <c r="B66" s="12">
        <f t="shared" si="3"/>
        <v>1</v>
      </c>
      <c r="C66" s="12">
        <v>10</v>
      </c>
    </row>
    <row r="67" spans="1:3" hidden="1" x14ac:dyDescent="0.25">
      <c r="A67" t="s">
        <v>36</v>
      </c>
      <c r="B67" s="12">
        <f t="shared" si="3"/>
        <v>1</v>
      </c>
      <c r="C67" s="12">
        <v>10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33DE-E0AA-4DDA-BFFB-1459D3277A7A}">
  <dimension ref="A2:E10"/>
  <sheetViews>
    <sheetView workbookViewId="0">
      <selection activeCell="K19" sqref="K19"/>
    </sheetView>
  </sheetViews>
  <sheetFormatPr defaultRowHeight="15" x14ac:dyDescent="0.25"/>
  <sheetData>
    <row r="2" spans="1:5" ht="18.75" x14ac:dyDescent="0.3">
      <c r="A2" s="6" t="s">
        <v>49</v>
      </c>
    </row>
    <row r="3" spans="1:5" x14ac:dyDescent="0.25">
      <c r="A3" t="s">
        <v>40</v>
      </c>
      <c r="C3" s="5">
        <v>400</v>
      </c>
      <c r="D3" s="4" t="s">
        <v>43</v>
      </c>
      <c r="E3" t="s">
        <v>47</v>
      </c>
    </row>
    <row r="4" spans="1:5" x14ac:dyDescent="0.25">
      <c r="A4" t="s">
        <v>41</v>
      </c>
      <c r="C4" s="5">
        <v>35</v>
      </c>
    </row>
    <row r="5" spans="1:5" x14ac:dyDescent="0.25">
      <c r="A5" t="s">
        <v>42</v>
      </c>
      <c r="C5" s="5">
        <v>150</v>
      </c>
      <c r="E5" t="s">
        <v>48</v>
      </c>
    </row>
    <row r="6" spans="1:5" ht="18.75" x14ac:dyDescent="0.3">
      <c r="A6" s="6" t="s">
        <v>50</v>
      </c>
    </row>
    <row r="7" spans="1:5" x14ac:dyDescent="0.25">
      <c r="A7" t="s">
        <v>44</v>
      </c>
      <c r="C7" s="5">
        <v>2000</v>
      </c>
      <c r="D7" t="s">
        <v>45</v>
      </c>
      <c r="E7" t="s">
        <v>46</v>
      </c>
    </row>
    <row r="8" spans="1:5" x14ac:dyDescent="0.25">
      <c r="A8" t="s">
        <v>51</v>
      </c>
      <c r="C8" s="5">
        <v>400</v>
      </c>
      <c r="D8" t="s">
        <v>52</v>
      </c>
    </row>
    <row r="10" spans="1:5" x14ac:dyDescent="0.25">
      <c r="A10" t="s">
        <v>53</v>
      </c>
      <c r="C10" s="5">
        <f>SUM(C3:C8)</f>
        <v>2985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25C1-686D-4960-8EEF-2FF62E686179}">
  <dimension ref="A1:M54"/>
  <sheetViews>
    <sheetView workbookViewId="0">
      <selection activeCell="A43" sqref="A43"/>
    </sheetView>
  </sheetViews>
  <sheetFormatPr defaultRowHeight="15" x14ac:dyDescent="0.25"/>
  <cols>
    <col min="1" max="1" width="24.5703125" customWidth="1"/>
    <col min="2" max="2" width="0" hidden="1" customWidth="1"/>
    <col min="3" max="3" width="8" hidden="1" customWidth="1"/>
    <col min="4" max="4" width="6.140625" customWidth="1"/>
    <col min="5" max="5" width="9.140625" style="8"/>
    <col min="6" max="6" width="10.5703125" style="8" customWidth="1"/>
    <col min="11" max="11" width="11.140625" bestFit="1" customWidth="1"/>
  </cols>
  <sheetData>
    <row r="1" spans="1:13" x14ac:dyDescent="0.25">
      <c r="K1" t="s">
        <v>57</v>
      </c>
    </row>
    <row r="2" spans="1:13" ht="18.75" x14ac:dyDescent="0.3">
      <c r="A2" s="1" t="s">
        <v>0</v>
      </c>
      <c r="K2" s="8">
        <v>1.6111111111111109</v>
      </c>
    </row>
    <row r="3" spans="1:13" ht="30" x14ac:dyDescent="0.25">
      <c r="A3" s="2"/>
      <c r="B3" s="2" t="s">
        <v>2</v>
      </c>
      <c r="C3" s="2" t="s">
        <v>3</v>
      </c>
      <c r="D3" s="2" t="s">
        <v>4</v>
      </c>
      <c r="E3" s="9" t="s">
        <v>56</v>
      </c>
      <c r="F3" s="9" t="s">
        <v>5</v>
      </c>
      <c r="G3" s="2" t="s">
        <v>54</v>
      </c>
      <c r="H3" s="2" t="s">
        <v>90</v>
      </c>
    </row>
    <row r="4" spans="1:13" ht="37.5" x14ac:dyDescent="0.3">
      <c r="A4" s="33" t="s">
        <v>137</v>
      </c>
      <c r="B4" s="11">
        <v>50</v>
      </c>
      <c r="C4" t="s">
        <v>7</v>
      </c>
      <c r="D4" s="2"/>
      <c r="E4" s="9"/>
      <c r="F4" s="9"/>
      <c r="G4" s="2"/>
      <c r="H4" s="2"/>
    </row>
    <row r="5" spans="1:13" x14ac:dyDescent="0.25">
      <c r="A5" t="s">
        <v>160</v>
      </c>
      <c r="B5">
        <v>51</v>
      </c>
      <c r="C5" t="s">
        <v>7</v>
      </c>
      <c r="E5" s="8">
        <v>1.6381944444444445</v>
      </c>
      <c r="F5" s="8">
        <f>IF(E5=0,"",ABS(E5-$K$2))</f>
        <v>2.708333333333357E-2</v>
      </c>
      <c r="G5">
        <v>95</v>
      </c>
      <c r="H5">
        <f>G5+D5</f>
        <v>95</v>
      </c>
      <c r="M5" s="10"/>
    </row>
    <row r="6" spans="1:13" x14ac:dyDescent="0.25">
      <c r="A6" t="s">
        <v>60</v>
      </c>
      <c r="B6">
        <v>50</v>
      </c>
      <c r="C6" t="s">
        <v>7</v>
      </c>
      <c r="D6">
        <v>10</v>
      </c>
      <c r="E6" s="8">
        <v>1.6381944444444445</v>
      </c>
      <c r="F6" s="8">
        <f>IF(E6=0,"",ABS(E6-$K$2))</f>
        <v>2.708333333333357E-2</v>
      </c>
      <c r="G6">
        <v>95</v>
      </c>
      <c r="H6">
        <f>G6+D6</f>
        <v>105</v>
      </c>
      <c r="M6" s="10"/>
    </row>
    <row r="7" spans="1:13" x14ac:dyDescent="0.25">
      <c r="A7" t="s">
        <v>12</v>
      </c>
      <c r="B7">
        <v>35</v>
      </c>
      <c r="C7" t="s">
        <v>7</v>
      </c>
      <c r="D7">
        <v>10</v>
      </c>
      <c r="E7" s="8">
        <v>1.7770833333333333</v>
      </c>
      <c r="F7" s="8">
        <f>IF(E7=0,"",ABS(E7-$K$2))</f>
        <v>0.16597222222222241</v>
      </c>
      <c r="G7">
        <v>80</v>
      </c>
      <c r="H7">
        <f>G7+D7</f>
        <v>90</v>
      </c>
      <c r="M7" s="10"/>
    </row>
    <row r="8" spans="1:13" x14ac:dyDescent="0.25">
      <c r="A8" t="s">
        <v>161</v>
      </c>
      <c r="B8">
        <v>50</v>
      </c>
      <c r="C8" t="s">
        <v>7</v>
      </c>
      <c r="E8" s="8">
        <v>1.9722222222222223</v>
      </c>
      <c r="F8" s="8">
        <f>IF(E8=0,"",ABS(E8-$K$2))</f>
        <v>0.36111111111111138</v>
      </c>
      <c r="G8">
        <v>70</v>
      </c>
      <c r="H8">
        <f>G8+D8</f>
        <v>70</v>
      </c>
      <c r="M8" s="10"/>
    </row>
    <row r="9" spans="1:13" x14ac:dyDescent="0.25">
      <c r="B9">
        <v>53</v>
      </c>
      <c r="C9" t="s">
        <v>7</v>
      </c>
      <c r="F9" s="8" t="str">
        <f t="shared" ref="F9:F16" si="0">IF(E9=0,"",ABS(E9-$K$2))</f>
        <v/>
      </c>
      <c r="M9" s="10"/>
    </row>
    <row r="10" spans="1:13" hidden="1" x14ac:dyDescent="0.25">
      <c r="A10" t="s">
        <v>19</v>
      </c>
      <c r="B10">
        <v>15</v>
      </c>
      <c r="C10" t="s">
        <v>7</v>
      </c>
      <c r="E10" s="8">
        <v>1.60625</v>
      </c>
      <c r="F10" s="8">
        <f t="shared" si="0"/>
        <v>4.8611111111109828E-3</v>
      </c>
      <c r="G10">
        <v>10</v>
      </c>
      <c r="H10">
        <f t="shared" ref="H10" si="1">G10+D10</f>
        <v>10</v>
      </c>
    </row>
    <row r="11" spans="1:13" hidden="1" x14ac:dyDescent="0.25">
      <c r="A11" t="s">
        <v>8</v>
      </c>
      <c r="B11">
        <v>23</v>
      </c>
      <c r="C11" t="s">
        <v>7</v>
      </c>
      <c r="F11" s="8" t="str">
        <f t="shared" si="0"/>
        <v/>
      </c>
    </row>
    <row r="12" spans="1:13" hidden="1" x14ac:dyDescent="0.25">
      <c r="A12" t="s">
        <v>18</v>
      </c>
      <c r="B12">
        <v>39</v>
      </c>
      <c r="C12" t="s">
        <v>7</v>
      </c>
      <c r="F12" s="8" t="str">
        <f t="shared" si="0"/>
        <v/>
      </c>
    </row>
    <row r="13" spans="1:13" hidden="1" x14ac:dyDescent="0.25">
      <c r="A13" t="s">
        <v>6</v>
      </c>
      <c r="B13">
        <v>46</v>
      </c>
      <c r="C13" t="s">
        <v>7</v>
      </c>
      <c r="F13" s="8" t="str">
        <f t="shared" si="0"/>
        <v/>
      </c>
    </row>
    <row r="14" spans="1:13" hidden="1" x14ac:dyDescent="0.25">
      <c r="A14" t="s">
        <v>14</v>
      </c>
      <c r="B14">
        <v>48</v>
      </c>
      <c r="C14" t="s">
        <v>7</v>
      </c>
      <c r="F14" s="8" t="str">
        <f t="shared" si="0"/>
        <v/>
      </c>
    </row>
    <row r="15" spans="1:13" hidden="1" x14ac:dyDescent="0.25">
      <c r="A15" t="s">
        <v>17</v>
      </c>
      <c r="B15">
        <v>50</v>
      </c>
      <c r="C15" t="s">
        <v>7</v>
      </c>
      <c r="F15" s="8" t="str">
        <f t="shared" si="0"/>
        <v/>
      </c>
    </row>
    <row r="16" spans="1:13" x14ac:dyDescent="0.25">
      <c r="F16" s="8" t="str">
        <f t="shared" si="0"/>
        <v/>
      </c>
    </row>
    <row r="17" spans="1:13" ht="18.75" x14ac:dyDescent="0.3">
      <c r="A17" s="32" t="s">
        <v>136</v>
      </c>
    </row>
    <row r="18" spans="1:13" x14ac:dyDescent="0.25">
      <c r="A18" t="s">
        <v>162</v>
      </c>
      <c r="B18">
        <v>63</v>
      </c>
      <c r="C18" t="s">
        <v>7</v>
      </c>
      <c r="E18" s="8">
        <v>1.596527777777778</v>
      </c>
      <c r="F18" s="8">
        <f t="shared" ref="F18:F24" si="2">IF(E18=0,"",ABS(E18-$K$2))</f>
        <v>1.4583333333332948E-2</v>
      </c>
      <c r="G18">
        <v>100</v>
      </c>
      <c r="H18">
        <f t="shared" ref="H18:H24" si="3">G18+D18</f>
        <v>100</v>
      </c>
    </row>
    <row r="19" spans="1:13" x14ac:dyDescent="0.25">
      <c r="A19" t="s">
        <v>55</v>
      </c>
      <c r="B19">
        <v>65</v>
      </c>
      <c r="C19" t="s">
        <v>7</v>
      </c>
      <c r="D19">
        <v>10</v>
      </c>
      <c r="E19" s="8">
        <v>1.6215277777777777</v>
      </c>
      <c r="F19" s="8">
        <f t="shared" si="2"/>
        <v>1.0416666666666741E-2</v>
      </c>
      <c r="G19">
        <v>90</v>
      </c>
      <c r="H19">
        <f t="shared" si="3"/>
        <v>100</v>
      </c>
    </row>
    <row r="20" spans="1:13" x14ac:dyDescent="0.25">
      <c r="A20" t="s">
        <v>72</v>
      </c>
      <c r="B20">
        <v>58</v>
      </c>
      <c r="C20" t="s">
        <v>7</v>
      </c>
      <c r="D20">
        <v>10</v>
      </c>
      <c r="E20" s="8">
        <v>1.6270833333333332</v>
      </c>
      <c r="F20" s="8">
        <f t="shared" si="2"/>
        <v>1.5972222222222276E-2</v>
      </c>
      <c r="G20">
        <v>80</v>
      </c>
      <c r="H20">
        <f t="shared" si="3"/>
        <v>90</v>
      </c>
    </row>
    <row r="21" spans="1:13" x14ac:dyDescent="0.25">
      <c r="A21" s="10" t="s">
        <v>9</v>
      </c>
      <c r="B21">
        <v>66</v>
      </c>
      <c r="C21" t="s">
        <v>7</v>
      </c>
      <c r="D21">
        <v>10</v>
      </c>
      <c r="E21" s="8">
        <v>1.6402777777777777</v>
      </c>
      <c r="F21" s="8">
        <f t="shared" si="2"/>
        <v>2.9166666666666785E-2</v>
      </c>
      <c r="G21">
        <v>70</v>
      </c>
      <c r="H21">
        <f t="shared" si="3"/>
        <v>80</v>
      </c>
      <c r="M21" s="10"/>
    </row>
    <row r="22" spans="1:13" x14ac:dyDescent="0.25">
      <c r="A22" t="s">
        <v>10</v>
      </c>
      <c r="B22">
        <v>58</v>
      </c>
      <c r="C22" t="s">
        <v>7</v>
      </c>
      <c r="D22">
        <v>10</v>
      </c>
      <c r="E22" s="8">
        <v>1.6479166666666665</v>
      </c>
      <c r="F22" s="8">
        <f t="shared" si="2"/>
        <v>3.6805555555555536E-2</v>
      </c>
      <c r="G22">
        <v>60</v>
      </c>
      <c r="H22">
        <f t="shared" si="3"/>
        <v>70</v>
      </c>
      <c r="M22" s="10"/>
    </row>
    <row r="23" spans="1:13" x14ac:dyDescent="0.25">
      <c r="A23" t="s">
        <v>66</v>
      </c>
      <c r="B23" s="11">
        <v>60</v>
      </c>
      <c r="C23" t="s">
        <v>7</v>
      </c>
      <c r="E23" s="7">
        <v>1.6569444444444443</v>
      </c>
      <c r="F23" s="8">
        <f t="shared" si="2"/>
        <v>4.5833333333333393E-2</v>
      </c>
      <c r="G23">
        <v>10</v>
      </c>
      <c r="H23">
        <f t="shared" si="3"/>
        <v>10</v>
      </c>
    </row>
    <row r="24" spans="1:13" x14ac:dyDescent="0.25">
      <c r="A24" t="s">
        <v>13</v>
      </c>
      <c r="B24">
        <v>60</v>
      </c>
      <c r="C24" t="s">
        <v>7</v>
      </c>
      <c r="D24">
        <v>10</v>
      </c>
      <c r="E24" s="8">
        <v>1.684722222222222</v>
      </c>
      <c r="F24" s="8">
        <f t="shared" si="2"/>
        <v>7.3611111111111072E-2</v>
      </c>
      <c r="G24">
        <v>10</v>
      </c>
      <c r="H24">
        <f t="shared" si="3"/>
        <v>20</v>
      </c>
      <c r="M24" s="10"/>
    </row>
    <row r="25" spans="1:13" x14ac:dyDescent="0.25">
      <c r="D25" s="17"/>
    </row>
    <row r="27" spans="1:13" ht="18.75" x14ac:dyDescent="0.3">
      <c r="A27" s="3" t="s">
        <v>20</v>
      </c>
    </row>
    <row r="28" spans="1:13" ht="37.5" x14ac:dyDescent="0.3">
      <c r="A28" s="33" t="s">
        <v>137</v>
      </c>
    </row>
    <row r="29" spans="1:13" x14ac:dyDescent="0.25">
      <c r="A29" t="s">
        <v>112</v>
      </c>
      <c r="B29" s="11">
        <v>59</v>
      </c>
      <c r="C29" t="s">
        <v>26</v>
      </c>
      <c r="D29">
        <v>10</v>
      </c>
      <c r="E29" s="8">
        <v>1.7152777777777777</v>
      </c>
      <c r="F29" s="8">
        <f>IF(E29=0,"",ABS(E29-$K$2))</f>
        <v>0.10416666666666674</v>
      </c>
      <c r="G29">
        <v>100</v>
      </c>
      <c r="H29">
        <f>G29+D29</f>
        <v>110</v>
      </c>
    </row>
    <row r="30" spans="1:13" x14ac:dyDescent="0.25">
      <c r="A30" t="s">
        <v>163</v>
      </c>
      <c r="B30">
        <v>52</v>
      </c>
      <c r="C30" t="s">
        <v>26</v>
      </c>
      <c r="E30" s="8">
        <v>1.7222222222222223</v>
      </c>
      <c r="F30" s="8">
        <f>IF(E30=0,"",ABS(E30-$K$2))</f>
        <v>0.11111111111111138</v>
      </c>
      <c r="G30">
        <v>90</v>
      </c>
      <c r="H30">
        <f>G30+D30</f>
        <v>90</v>
      </c>
    </row>
    <row r="31" spans="1:13" x14ac:dyDescent="0.25">
      <c r="A31" t="s">
        <v>29</v>
      </c>
      <c r="B31">
        <v>60</v>
      </c>
      <c r="C31" t="s">
        <v>26</v>
      </c>
      <c r="D31">
        <v>10</v>
      </c>
      <c r="E31" s="8">
        <v>1.7444444444444445</v>
      </c>
      <c r="F31" s="8">
        <f>IF(E31=0,"",ABS(E31-$K$2))</f>
        <v>0.13333333333333353</v>
      </c>
      <c r="G31">
        <v>80</v>
      </c>
      <c r="H31">
        <f>G31+D31</f>
        <v>90</v>
      </c>
    </row>
    <row r="32" spans="1:13" ht="18.75" x14ac:dyDescent="0.3">
      <c r="A32" t="s">
        <v>154</v>
      </c>
      <c r="B32" s="11">
        <v>50</v>
      </c>
      <c r="C32" t="s">
        <v>26</v>
      </c>
      <c r="D32">
        <v>10</v>
      </c>
      <c r="E32" s="8">
        <v>1.8145833333333332</v>
      </c>
      <c r="F32" s="8">
        <f>IF(E32=0,"",ABS(E32-$K$2))</f>
        <v>0.20347222222222228</v>
      </c>
      <c r="G32">
        <v>70</v>
      </c>
      <c r="H32">
        <f>G32+D32</f>
        <v>80</v>
      </c>
      <c r="M32" s="3"/>
    </row>
    <row r="33" spans="1:13" x14ac:dyDescent="0.25">
      <c r="A33" t="s">
        <v>164</v>
      </c>
      <c r="B33">
        <v>54</v>
      </c>
      <c r="C33" t="s">
        <v>26</v>
      </c>
      <c r="E33" s="8">
        <v>1.8472222222222223</v>
      </c>
      <c r="F33" s="8">
        <f>IF(E33=0,"",ABS(E33-$K$2))</f>
        <v>0.23611111111111138</v>
      </c>
      <c r="G33">
        <v>60</v>
      </c>
      <c r="H33">
        <f>G33+D33</f>
        <v>60</v>
      </c>
    </row>
    <row r="34" spans="1:13" hidden="1" x14ac:dyDescent="0.25">
      <c r="A34" t="s">
        <v>34</v>
      </c>
      <c r="B34">
        <v>48</v>
      </c>
      <c r="C34" t="s">
        <v>22</v>
      </c>
      <c r="E34" s="8">
        <v>1.4430555555555555</v>
      </c>
      <c r="F34" s="8">
        <f t="shared" ref="F34:F42" si="4">IF(E34=0,"",ABS(E34-$K$2))</f>
        <v>0.1680555555555554</v>
      </c>
      <c r="G34">
        <v>60</v>
      </c>
      <c r="H34">
        <f t="shared" ref="H34:H35" si="5">G34+D34</f>
        <v>60</v>
      </c>
      <c r="M34" s="10"/>
    </row>
    <row r="35" spans="1:13" hidden="1" x14ac:dyDescent="0.25">
      <c r="A35" t="s">
        <v>39</v>
      </c>
      <c r="B35">
        <v>15</v>
      </c>
      <c r="C35" t="s">
        <v>22</v>
      </c>
      <c r="E35" s="8">
        <v>1.6972222222222222</v>
      </c>
      <c r="F35" s="8">
        <f t="shared" si="4"/>
        <v>8.6111111111111249E-2</v>
      </c>
      <c r="G35">
        <v>10</v>
      </c>
      <c r="H35">
        <f t="shared" si="5"/>
        <v>10</v>
      </c>
      <c r="M35" s="10"/>
    </row>
    <row r="36" spans="1:13" hidden="1" x14ac:dyDescent="0.25">
      <c r="A36" t="s">
        <v>28</v>
      </c>
      <c r="B36">
        <v>18</v>
      </c>
      <c r="C36" t="s">
        <v>22</v>
      </c>
      <c r="F36" s="8" t="str">
        <f t="shared" si="4"/>
        <v/>
      </c>
      <c r="M36" s="10"/>
    </row>
    <row r="37" spans="1:13" x14ac:dyDescent="0.25">
      <c r="B37">
        <v>41</v>
      </c>
      <c r="C37" t="s">
        <v>26</v>
      </c>
      <c r="F37" s="8" t="str">
        <f t="shared" si="4"/>
        <v/>
      </c>
      <c r="M37" s="10"/>
    </row>
    <row r="38" spans="1:13" hidden="1" x14ac:dyDescent="0.25">
      <c r="A38" t="s">
        <v>27</v>
      </c>
      <c r="B38">
        <v>48</v>
      </c>
      <c r="C38" t="s">
        <v>26</v>
      </c>
      <c r="F38" s="8" t="str">
        <f t="shared" si="4"/>
        <v/>
      </c>
      <c r="M38" s="10"/>
    </row>
    <row r="39" spans="1:13" hidden="1" x14ac:dyDescent="0.25">
      <c r="A39" t="s">
        <v>37</v>
      </c>
      <c r="B39">
        <v>49</v>
      </c>
      <c r="C39" t="s">
        <v>22</v>
      </c>
      <c r="F39" s="8" t="str">
        <f t="shared" si="4"/>
        <v/>
      </c>
      <c r="G39">
        <v>10</v>
      </c>
      <c r="H39">
        <f>G39+D39</f>
        <v>10</v>
      </c>
    </row>
    <row r="40" spans="1:13" hidden="1" x14ac:dyDescent="0.25">
      <c r="A40" t="s">
        <v>30</v>
      </c>
      <c r="B40">
        <v>51</v>
      </c>
      <c r="C40" t="s">
        <v>22</v>
      </c>
      <c r="F40" s="8" t="str">
        <f t="shared" si="4"/>
        <v/>
      </c>
    </row>
    <row r="41" spans="1:13" x14ac:dyDescent="0.25">
      <c r="B41">
        <v>60</v>
      </c>
      <c r="C41" t="s">
        <v>26</v>
      </c>
      <c r="F41" s="8" t="str">
        <f t="shared" si="4"/>
        <v/>
      </c>
    </row>
    <row r="42" spans="1:13" x14ac:dyDescent="0.25">
      <c r="F42" s="8" t="str">
        <f t="shared" si="4"/>
        <v/>
      </c>
    </row>
    <row r="43" spans="1:13" ht="18.75" x14ac:dyDescent="0.3">
      <c r="A43" s="32" t="s">
        <v>136</v>
      </c>
    </row>
    <row r="44" spans="1:13" x14ac:dyDescent="0.25">
      <c r="A44" t="s">
        <v>111</v>
      </c>
      <c r="D44">
        <v>10</v>
      </c>
      <c r="E44" s="8">
        <v>1.6381944444444445</v>
      </c>
      <c r="F44" s="8">
        <f t="shared" ref="F44:F51" si="6">IF(E44=0,"",ABS(E44-$K$2))</f>
        <v>2.708333333333357E-2</v>
      </c>
      <c r="G44">
        <v>100</v>
      </c>
      <c r="H44">
        <f t="shared" ref="H44:H49" si="7">G44+D44</f>
        <v>110</v>
      </c>
    </row>
    <row r="45" spans="1:13" x14ac:dyDescent="0.25">
      <c r="A45" t="s">
        <v>23</v>
      </c>
      <c r="B45">
        <v>64</v>
      </c>
      <c r="C45" t="s">
        <v>22</v>
      </c>
      <c r="D45">
        <v>10</v>
      </c>
      <c r="E45" s="8">
        <v>1.6805555555555556</v>
      </c>
      <c r="F45" s="8">
        <f t="shared" si="6"/>
        <v>6.9444444444444642E-2</v>
      </c>
      <c r="G45">
        <v>90</v>
      </c>
      <c r="H45">
        <f t="shared" si="7"/>
        <v>100</v>
      </c>
    </row>
    <row r="46" spans="1:13" x14ac:dyDescent="0.25">
      <c r="A46" t="s">
        <v>165</v>
      </c>
      <c r="D46">
        <v>10</v>
      </c>
      <c r="E46" s="8">
        <v>1.684722222222222</v>
      </c>
      <c r="F46" s="8">
        <f t="shared" si="6"/>
        <v>7.3611111111111072E-2</v>
      </c>
      <c r="G46">
        <v>80</v>
      </c>
      <c r="H46">
        <f t="shared" si="7"/>
        <v>90</v>
      </c>
    </row>
    <row r="47" spans="1:13" x14ac:dyDescent="0.25">
      <c r="A47" t="s">
        <v>36</v>
      </c>
      <c r="B47">
        <v>87</v>
      </c>
      <c r="C47" t="s">
        <v>22</v>
      </c>
      <c r="D47">
        <v>10</v>
      </c>
      <c r="E47" s="8">
        <v>1.5173611111111109</v>
      </c>
      <c r="F47" s="8">
        <f t="shared" si="6"/>
        <v>9.375E-2</v>
      </c>
      <c r="G47">
        <v>70</v>
      </c>
      <c r="H47">
        <f t="shared" si="7"/>
        <v>80</v>
      </c>
    </row>
    <row r="48" spans="1:13" x14ac:dyDescent="0.25">
      <c r="A48" t="s">
        <v>31</v>
      </c>
      <c r="D48">
        <v>10</v>
      </c>
      <c r="E48" s="8">
        <v>1.721527777777778</v>
      </c>
      <c r="F48" s="8">
        <f t="shared" si="6"/>
        <v>0.11041666666666705</v>
      </c>
      <c r="G48">
        <v>60</v>
      </c>
      <c r="H48">
        <f t="shared" si="7"/>
        <v>70</v>
      </c>
    </row>
    <row r="49" spans="1:13" x14ac:dyDescent="0.25">
      <c r="A49" t="s">
        <v>64</v>
      </c>
      <c r="B49" s="11">
        <v>65</v>
      </c>
      <c r="C49" t="s">
        <v>26</v>
      </c>
      <c r="D49">
        <v>10</v>
      </c>
      <c r="E49" s="8">
        <v>1.4979166666666668</v>
      </c>
      <c r="F49" s="8">
        <f t="shared" si="6"/>
        <v>0.11319444444444415</v>
      </c>
      <c r="G49">
        <v>10</v>
      </c>
      <c r="H49">
        <f t="shared" si="7"/>
        <v>20</v>
      </c>
    </row>
    <row r="50" spans="1:13" x14ac:dyDescent="0.25">
      <c r="A50" t="s">
        <v>166</v>
      </c>
      <c r="E50" s="8">
        <v>1.7437500000000001</v>
      </c>
      <c r="F50" s="8">
        <f t="shared" si="6"/>
        <v>0.13263888888888919</v>
      </c>
      <c r="G50">
        <v>10</v>
      </c>
      <c r="H50">
        <f>G50+D50</f>
        <v>10</v>
      </c>
      <c r="M50" s="10"/>
    </row>
    <row r="51" spans="1:13" x14ac:dyDescent="0.25">
      <c r="A51" t="s">
        <v>29</v>
      </c>
      <c r="B51">
        <v>60</v>
      </c>
      <c r="C51" t="s">
        <v>26</v>
      </c>
      <c r="D51">
        <v>10</v>
      </c>
      <c r="E51" s="8">
        <v>1.7444444444444445</v>
      </c>
      <c r="F51" s="8">
        <f t="shared" si="6"/>
        <v>0.13333333333333353</v>
      </c>
      <c r="G51">
        <v>10</v>
      </c>
      <c r="H51">
        <v>10</v>
      </c>
      <c r="M51" s="10"/>
    </row>
    <row r="52" spans="1:13" x14ac:dyDescent="0.25">
      <c r="M52" s="30"/>
    </row>
    <row r="53" spans="1:13" hidden="1" x14ac:dyDescent="0.25">
      <c r="A53" t="s">
        <v>32</v>
      </c>
      <c r="B53">
        <v>70</v>
      </c>
      <c r="C53" t="s">
        <v>22</v>
      </c>
      <c r="F53" s="8" t="str">
        <f t="shared" ref="F53:F54" si="8">IF(E53=0,"",ABS(E53-$K$2))</f>
        <v/>
      </c>
      <c r="G53">
        <v>100</v>
      </c>
      <c r="H53">
        <f t="shared" ref="H53:H54" si="9">G53+D53</f>
        <v>100</v>
      </c>
      <c r="M53" s="10"/>
    </row>
    <row r="54" spans="1:13" hidden="1" x14ac:dyDescent="0.25">
      <c r="A54" t="s">
        <v>35</v>
      </c>
      <c r="B54">
        <v>77</v>
      </c>
      <c r="C54" t="s">
        <v>22</v>
      </c>
      <c r="D54">
        <v>10</v>
      </c>
      <c r="E54" s="8">
        <v>0</v>
      </c>
      <c r="F54" s="8" t="str">
        <f t="shared" si="8"/>
        <v/>
      </c>
      <c r="G54">
        <v>100</v>
      </c>
      <c r="H54">
        <f t="shared" si="9"/>
        <v>110</v>
      </c>
      <c r="M54" s="10"/>
    </row>
  </sheetData>
  <sortState xmlns:xlrd2="http://schemas.microsoft.com/office/spreadsheetml/2017/richdata2" ref="A44:F51">
    <sortCondition ref="F44:F51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B463F-840B-4709-9B41-74DED5BE6B35}">
  <dimension ref="A1:H47"/>
  <sheetViews>
    <sheetView view="pageBreakPreview" zoomScale="90" zoomScaleNormal="100" zoomScaleSheetLayoutView="90" workbookViewId="0">
      <selection sqref="A1:B1"/>
    </sheetView>
  </sheetViews>
  <sheetFormatPr defaultRowHeight="15" x14ac:dyDescent="0.25"/>
  <cols>
    <col min="1" max="1" width="20" customWidth="1"/>
    <col min="2" max="2" width="9.140625" customWidth="1"/>
    <col min="3" max="3" width="11" customWidth="1"/>
    <col min="4" max="4" width="9.140625" customWidth="1"/>
    <col min="5" max="5" width="10.85546875" customWidth="1"/>
    <col min="6" max="6" width="9.140625" style="15" customWidth="1"/>
    <col min="7" max="8" width="9.140625" customWidth="1"/>
    <col min="11" max="11" width="16.7109375" customWidth="1"/>
  </cols>
  <sheetData>
    <row r="1" spans="1:8" ht="15.75" x14ac:dyDescent="0.25">
      <c r="A1" s="43" t="s">
        <v>134</v>
      </c>
      <c r="B1" s="44" t="s">
        <v>175</v>
      </c>
      <c r="C1" s="45"/>
      <c r="D1" s="45"/>
      <c r="E1" s="45"/>
      <c r="F1" s="45"/>
      <c r="G1" s="26"/>
      <c r="H1" s="26"/>
    </row>
    <row r="2" spans="1:8" ht="30" x14ac:dyDescent="0.25">
      <c r="B2" t="s">
        <v>74</v>
      </c>
      <c r="C2" t="s">
        <v>75</v>
      </c>
      <c r="D2" t="s">
        <v>56</v>
      </c>
      <c r="E2" t="s">
        <v>76</v>
      </c>
      <c r="F2" s="15" t="s">
        <v>77</v>
      </c>
      <c r="G2" t="s">
        <v>54</v>
      </c>
      <c r="H2" s="2" t="s">
        <v>90</v>
      </c>
    </row>
    <row r="4" spans="1:8" ht="18.75" x14ac:dyDescent="0.3">
      <c r="A4" s="1" t="s">
        <v>0</v>
      </c>
    </row>
    <row r="5" spans="1:8" x14ac:dyDescent="0.25">
      <c r="A5" s="18" t="s">
        <v>10</v>
      </c>
      <c r="B5" s="12">
        <v>3626</v>
      </c>
      <c r="C5" s="12">
        <v>10</v>
      </c>
      <c r="D5" s="13">
        <v>2.3312500000000003</v>
      </c>
      <c r="E5" s="14">
        <f>ABS(D5-D6)</f>
        <v>0.27916666666666679</v>
      </c>
      <c r="F5" s="16">
        <v>5</v>
      </c>
      <c r="G5" s="12">
        <v>60</v>
      </c>
      <c r="H5">
        <f t="shared" ref="H5:H12" si="0">G5+C5</f>
        <v>70</v>
      </c>
    </row>
    <row r="6" spans="1:8" x14ac:dyDescent="0.25">
      <c r="A6" t="s">
        <v>55</v>
      </c>
      <c r="B6" s="12">
        <v>3626</v>
      </c>
      <c r="C6" s="12">
        <v>10</v>
      </c>
      <c r="D6" s="13">
        <v>2.0520833333333335</v>
      </c>
      <c r="E6" s="14">
        <f>ABS(D6-D5)</f>
        <v>0.27916666666666679</v>
      </c>
      <c r="F6" s="16">
        <v>5</v>
      </c>
      <c r="G6" s="12">
        <v>60</v>
      </c>
      <c r="H6">
        <f t="shared" si="0"/>
        <v>70</v>
      </c>
    </row>
    <row r="7" spans="1:8" x14ac:dyDescent="0.25">
      <c r="A7" t="s">
        <v>160</v>
      </c>
      <c r="B7" s="12">
        <v>3629</v>
      </c>
      <c r="C7" s="12">
        <v>10</v>
      </c>
      <c r="D7" s="13">
        <v>2.2527777777777778</v>
      </c>
      <c r="E7" s="14">
        <f>ABS(D7-D10)</f>
        <v>0.34166666666666679</v>
      </c>
      <c r="F7" s="16">
        <v>6</v>
      </c>
      <c r="G7" s="12">
        <v>50</v>
      </c>
      <c r="H7">
        <f t="shared" si="0"/>
        <v>60</v>
      </c>
    </row>
    <row r="8" spans="1:8" x14ac:dyDescent="0.25">
      <c r="A8" s="18" t="s">
        <v>13</v>
      </c>
      <c r="B8" s="12">
        <v>3632</v>
      </c>
      <c r="C8" s="12">
        <v>10</v>
      </c>
      <c r="D8" s="13">
        <v>1.5555555555555556</v>
      </c>
      <c r="E8" s="14">
        <f>ABS(D8-D20)</f>
        <v>0.10694444444444451</v>
      </c>
      <c r="F8" s="16">
        <v>4</v>
      </c>
      <c r="G8" s="12">
        <v>70</v>
      </c>
      <c r="H8">
        <f t="shared" si="0"/>
        <v>80</v>
      </c>
    </row>
    <row r="9" spans="1:8" x14ac:dyDescent="0.25">
      <c r="A9" t="s">
        <v>109</v>
      </c>
      <c r="B9" s="12">
        <v>3627</v>
      </c>
      <c r="C9" s="12">
        <v>10</v>
      </c>
      <c r="D9" s="13">
        <v>2.1916666666666669</v>
      </c>
      <c r="E9" s="14">
        <f>ABS(D9-D17)</f>
        <v>3.3333333333333215E-2</v>
      </c>
      <c r="F9" s="16">
        <v>2</v>
      </c>
      <c r="G9" s="12">
        <v>90</v>
      </c>
      <c r="H9">
        <f t="shared" si="0"/>
        <v>100</v>
      </c>
    </row>
    <row r="10" spans="1:8" x14ac:dyDescent="0.25">
      <c r="A10" t="s">
        <v>168</v>
      </c>
      <c r="B10" s="12">
        <v>3629</v>
      </c>
      <c r="C10" s="12"/>
      <c r="D10" s="13">
        <v>2.5944444444444446</v>
      </c>
      <c r="E10" s="14">
        <f>ABS(D10-D7)</f>
        <v>0.34166666666666679</v>
      </c>
      <c r="F10" s="16">
        <v>6</v>
      </c>
      <c r="G10" s="12">
        <v>50</v>
      </c>
      <c r="H10">
        <f t="shared" si="0"/>
        <v>50</v>
      </c>
    </row>
    <row r="11" spans="1:8" x14ac:dyDescent="0.25">
      <c r="A11" t="s">
        <v>72</v>
      </c>
      <c r="B11" s="12">
        <v>3628</v>
      </c>
      <c r="C11" s="12">
        <v>10</v>
      </c>
      <c r="D11" s="13">
        <v>2.1944444444444442</v>
      </c>
      <c r="E11" s="14">
        <f>ABS(D11-D18)</f>
        <v>0.40486111111111134</v>
      </c>
      <c r="F11" s="16">
        <v>7</v>
      </c>
      <c r="G11" s="12">
        <v>40</v>
      </c>
      <c r="H11">
        <f t="shared" si="0"/>
        <v>50</v>
      </c>
    </row>
    <row r="12" spans="1:8" x14ac:dyDescent="0.25">
      <c r="A12" t="s">
        <v>147</v>
      </c>
      <c r="B12" s="12">
        <v>3630</v>
      </c>
      <c r="C12" s="12"/>
      <c r="D12" s="13">
        <v>1.3847222222222222</v>
      </c>
      <c r="E12" s="14">
        <f>ABS(D12-D19)</f>
        <v>0.48749999999999982</v>
      </c>
      <c r="F12" s="16">
        <v>8</v>
      </c>
      <c r="G12" s="12">
        <v>30</v>
      </c>
      <c r="H12">
        <f t="shared" si="0"/>
        <v>30</v>
      </c>
    </row>
    <row r="13" spans="1:8" x14ac:dyDescent="0.25">
      <c r="B13" s="12"/>
      <c r="C13" s="12"/>
      <c r="D13" s="13"/>
      <c r="E13" s="13"/>
      <c r="F13" s="16"/>
      <c r="G13" s="12"/>
    </row>
    <row r="14" spans="1:8" ht="18.75" x14ac:dyDescent="0.3">
      <c r="A14" s="3" t="s">
        <v>20</v>
      </c>
      <c r="B14" s="12"/>
      <c r="C14" s="12"/>
      <c r="D14" s="13"/>
      <c r="E14" s="13"/>
      <c r="F14" s="16"/>
      <c r="G14" s="12"/>
    </row>
    <row r="15" spans="1:8" x14ac:dyDescent="0.25">
      <c r="A15" t="s">
        <v>23</v>
      </c>
      <c r="B15" s="12">
        <v>3633</v>
      </c>
      <c r="C15" s="12">
        <v>10</v>
      </c>
      <c r="D15" s="13">
        <v>1.2708333333333333</v>
      </c>
      <c r="E15" s="14">
        <f>ABS(D15-D22)</f>
        <v>4.6527777777777946E-2</v>
      </c>
      <c r="F15" s="16">
        <v>3</v>
      </c>
      <c r="G15" s="12">
        <v>80</v>
      </c>
      <c r="H15">
        <f>G15+C15</f>
        <v>90</v>
      </c>
    </row>
    <row r="16" spans="1:8" x14ac:dyDescent="0.25">
      <c r="A16" t="s">
        <v>157</v>
      </c>
      <c r="B16" s="12">
        <v>3631</v>
      </c>
      <c r="C16" s="12">
        <v>10</v>
      </c>
      <c r="D16" s="13">
        <v>1.5562500000000001</v>
      </c>
      <c r="E16" s="14">
        <f>ABS(D16-D21)</f>
        <v>9.7222222222221877E-3</v>
      </c>
      <c r="F16" s="16">
        <v>1</v>
      </c>
      <c r="G16" s="12">
        <v>100</v>
      </c>
      <c r="H16">
        <f>G16+C16</f>
        <v>110</v>
      </c>
    </row>
    <row r="17" spans="1:8" x14ac:dyDescent="0.25">
      <c r="A17" t="s">
        <v>59</v>
      </c>
      <c r="B17" s="12">
        <v>3627</v>
      </c>
      <c r="C17" s="12">
        <v>10</v>
      </c>
      <c r="D17" s="13">
        <v>2.2250000000000001</v>
      </c>
      <c r="E17" s="14">
        <f>ABS(D17-D9)</f>
        <v>3.3333333333333215E-2</v>
      </c>
      <c r="F17" s="16">
        <v>2</v>
      </c>
      <c r="G17" s="12">
        <v>90</v>
      </c>
      <c r="H17">
        <f>G17+C17</f>
        <v>100</v>
      </c>
    </row>
    <row r="18" spans="1:8" x14ac:dyDescent="0.25">
      <c r="A18" t="s">
        <v>169</v>
      </c>
      <c r="B18" s="12">
        <v>3628</v>
      </c>
      <c r="C18" s="12"/>
      <c r="D18" s="13">
        <v>2.5993055555555555</v>
      </c>
      <c r="E18" s="14">
        <f>ABS(D18-D11)</f>
        <v>0.40486111111111134</v>
      </c>
      <c r="F18" s="16">
        <v>7</v>
      </c>
      <c r="G18" s="12">
        <v>40</v>
      </c>
      <c r="H18">
        <f t="shared" ref="H18:H25" si="1">G18+C18</f>
        <v>40</v>
      </c>
    </row>
    <row r="19" spans="1:8" x14ac:dyDescent="0.25">
      <c r="A19" t="s">
        <v>31</v>
      </c>
      <c r="B19" s="12">
        <v>3630</v>
      </c>
      <c r="C19" s="12">
        <v>10</v>
      </c>
      <c r="D19" s="13">
        <v>1.872222222222222</v>
      </c>
      <c r="E19" s="14">
        <f>ABS(D19-D12)</f>
        <v>0.48749999999999982</v>
      </c>
      <c r="F19" s="16">
        <v>8</v>
      </c>
      <c r="G19" s="12">
        <v>30</v>
      </c>
      <c r="H19">
        <f t="shared" si="1"/>
        <v>40</v>
      </c>
    </row>
    <row r="20" spans="1:8" x14ac:dyDescent="0.25">
      <c r="A20" t="s">
        <v>67</v>
      </c>
      <c r="B20" s="12">
        <v>3632</v>
      </c>
      <c r="C20" s="12">
        <v>10</v>
      </c>
      <c r="D20" s="13">
        <v>1.4486111111111111</v>
      </c>
      <c r="E20" s="14">
        <f>ABS(D20-D16)</f>
        <v>0.10763888888888906</v>
      </c>
      <c r="F20" s="16">
        <v>4</v>
      </c>
      <c r="G20" s="12">
        <v>70</v>
      </c>
      <c r="H20">
        <f t="shared" si="1"/>
        <v>80</v>
      </c>
    </row>
    <row r="21" spans="1:8" x14ac:dyDescent="0.25">
      <c r="A21" t="s">
        <v>32</v>
      </c>
      <c r="B21" s="12">
        <v>3631</v>
      </c>
      <c r="C21" s="12">
        <v>10</v>
      </c>
      <c r="D21" s="13">
        <v>1.5659722222222223</v>
      </c>
      <c r="E21" s="14">
        <f>ABS(D21-D16)</f>
        <v>9.7222222222221877E-3</v>
      </c>
      <c r="F21" s="16">
        <v>1</v>
      </c>
      <c r="G21" s="12">
        <v>100</v>
      </c>
      <c r="H21">
        <f t="shared" si="1"/>
        <v>110</v>
      </c>
    </row>
    <row r="22" spans="1:8" x14ac:dyDescent="0.25">
      <c r="A22" t="s">
        <v>112</v>
      </c>
      <c r="B22" s="12">
        <v>3633</v>
      </c>
      <c r="C22" s="12">
        <v>10</v>
      </c>
      <c r="D22" s="13">
        <v>1.3173611111111112</v>
      </c>
      <c r="E22" s="14">
        <f>ABS(D22-D15)</f>
        <v>4.6527777777777946E-2</v>
      </c>
      <c r="F22" s="16">
        <v>3</v>
      </c>
      <c r="G22" s="12">
        <v>80</v>
      </c>
      <c r="H22">
        <f t="shared" si="1"/>
        <v>90</v>
      </c>
    </row>
    <row r="23" spans="1:8" x14ac:dyDescent="0.25">
      <c r="C23" s="12"/>
      <c r="D23" s="13"/>
      <c r="E23" s="13"/>
      <c r="F23" s="16"/>
      <c r="G23" s="12"/>
    </row>
    <row r="24" spans="1:8" x14ac:dyDescent="0.25">
      <c r="A24" t="s">
        <v>91</v>
      </c>
      <c r="C24" s="12">
        <v>10</v>
      </c>
      <c r="G24" s="12">
        <v>30</v>
      </c>
      <c r="H24">
        <f t="shared" si="1"/>
        <v>40</v>
      </c>
    </row>
    <row r="25" spans="1:8" x14ac:dyDescent="0.25">
      <c r="A25" s="18" t="s">
        <v>167</v>
      </c>
      <c r="C25" s="12">
        <v>10</v>
      </c>
      <c r="G25" s="12">
        <v>30</v>
      </c>
      <c r="H25">
        <f t="shared" si="1"/>
        <v>40</v>
      </c>
    </row>
    <row r="26" spans="1:8" ht="30" x14ac:dyDescent="0.25">
      <c r="B26" s="2" t="s">
        <v>54</v>
      </c>
      <c r="C26" s="2" t="s">
        <v>90</v>
      </c>
    </row>
    <row r="27" spans="1:8" ht="18.75" x14ac:dyDescent="0.3">
      <c r="A27" s="1" t="s">
        <v>0</v>
      </c>
    </row>
    <row r="28" spans="1:8" x14ac:dyDescent="0.25">
      <c r="A28" t="s">
        <v>109</v>
      </c>
      <c r="B28">
        <v>90</v>
      </c>
      <c r="C28">
        <v>100</v>
      </c>
    </row>
    <row r="29" spans="1:8" x14ac:dyDescent="0.25">
      <c r="A29" s="18" t="s">
        <v>13</v>
      </c>
      <c r="B29">
        <v>70</v>
      </c>
      <c r="C29">
        <v>80</v>
      </c>
    </row>
    <row r="30" spans="1:8" x14ac:dyDescent="0.25">
      <c r="A30" s="18" t="s">
        <v>10</v>
      </c>
      <c r="B30">
        <v>60</v>
      </c>
      <c r="C30">
        <v>70</v>
      </c>
    </row>
    <row r="31" spans="1:8" x14ac:dyDescent="0.25">
      <c r="A31" t="s">
        <v>55</v>
      </c>
      <c r="B31">
        <v>60</v>
      </c>
      <c r="C31">
        <v>70</v>
      </c>
    </row>
    <row r="32" spans="1:8" x14ac:dyDescent="0.25">
      <c r="A32" t="s">
        <v>160</v>
      </c>
      <c r="B32">
        <v>50</v>
      </c>
      <c r="C32">
        <v>60</v>
      </c>
    </row>
    <row r="33" spans="1:3" x14ac:dyDescent="0.25">
      <c r="A33" t="s">
        <v>168</v>
      </c>
      <c r="B33">
        <v>50</v>
      </c>
      <c r="C33">
        <v>50</v>
      </c>
    </row>
    <row r="34" spans="1:3" x14ac:dyDescent="0.25">
      <c r="A34" t="s">
        <v>72</v>
      </c>
      <c r="B34">
        <v>40</v>
      </c>
      <c r="C34">
        <v>50</v>
      </c>
    </row>
    <row r="35" spans="1:3" x14ac:dyDescent="0.25">
      <c r="A35" t="s">
        <v>147</v>
      </c>
      <c r="B35">
        <v>30</v>
      </c>
      <c r="C35">
        <v>30</v>
      </c>
    </row>
    <row r="36" spans="1:3" ht="18.75" x14ac:dyDescent="0.3">
      <c r="A36" s="3" t="s">
        <v>20</v>
      </c>
    </row>
    <row r="37" spans="1:3" x14ac:dyDescent="0.25">
      <c r="A37" t="s">
        <v>157</v>
      </c>
      <c r="B37">
        <v>100</v>
      </c>
      <c r="C37">
        <v>110</v>
      </c>
    </row>
    <row r="38" spans="1:3" x14ac:dyDescent="0.25">
      <c r="A38" t="s">
        <v>32</v>
      </c>
      <c r="B38">
        <v>100</v>
      </c>
      <c r="C38">
        <v>110</v>
      </c>
    </row>
    <row r="39" spans="1:3" x14ac:dyDescent="0.25">
      <c r="A39" t="s">
        <v>59</v>
      </c>
      <c r="B39">
        <v>90</v>
      </c>
      <c r="C39">
        <v>100</v>
      </c>
    </row>
    <row r="40" spans="1:3" x14ac:dyDescent="0.25">
      <c r="A40" t="s">
        <v>23</v>
      </c>
      <c r="B40">
        <v>80</v>
      </c>
      <c r="C40">
        <v>90</v>
      </c>
    </row>
    <row r="41" spans="1:3" x14ac:dyDescent="0.25">
      <c r="A41" t="s">
        <v>112</v>
      </c>
      <c r="B41">
        <v>80</v>
      </c>
      <c r="C41">
        <v>90</v>
      </c>
    </row>
    <row r="42" spans="1:3" x14ac:dyDescent="0.25">
      <c r="A42" t="s">
        <v>67</v>
      </c>
      <c r="B42">
        <v>70</v>
      </c>
      <c r="C42">
        <v>80</v>
      </c>
    </row>
    <row r="43" spans="1:3" x14ac:dyDescent="0.25">
      <c r="A43" t="s">
        <v>169</v>
      </c>
      <c r="B43">
        <v>40</v>
      </c>
      <c r="C43">
        <v>40</v>
      </c>
    </row>
    <row r="44" spans="1:3" x14ac:dyDescent="0.25">
      <c r="A44" t="s">
        <v>31</v>
      </c>
      <c r="B44">
        <v>30</v>
      </c>
      <c r="C44">
        <v>40</v>
      </c>
    </row>
    <row r="46" spans="1:3" x14ac:dyDescent="0.25">
      <c r="A46" t="s">
        <v>91</v>
      </c>
      <c r="B46">
        <v>30</v>
      </c>
      <c r="C46">
        <v>40</v>
      </c>
    </row>
    <row r="47" spans="1:3" x14ac:dyDescent="0.25">
      <c r="A47" s="18" t="s">
        <v>167</v>
      </c>
      <c r="B47">
        <v>30</v>
      </c>
      <c r="C47">
        <v>40</v>
      </c>
    </row>
  </sheetData>
  <sortState xmlns:xlrd2="http://schemas.microsoft.com/office/spreadsheetml/2017/richdata2" ref="A15:E22">
    <sortCondition descending="1" ref="B37:B44"/>
  </sortState>
  <pageMargins left="0.7" right="0.7" top="0.75" bottom="0.75" header="0.3" footer="0.3"/>
  <pageSetup scale="92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89F1-F6EB-4A83-A248-8C505A28B8D2}">
  <dimension ref="A1:K28"/>
  <sheetViews>
    <sheetView workbookViewId="0">
      <selection activeCell="A21" sqref="A21"/>
    </sheetView>
  </sheetViews>
  <sheetFormatPr defaultRowHeight="15" x14ac:dyDescent="0.25"/>
  <cols>
    <col min="1" max="1" width="23.140625" customWidth="1"/>
    <col min="2" max="2" width="9.7109375" customWidth="1"/>
    <col min="6" max="6" width="2.140625" customWidth="1"/>
    <col min="7" max="7" width="11" customWidth="1"/>
  </cols>
  <sheetData>
    <row r="1" spans="1:11" s="27" customFormat="1" ht="18.75" customHeight="1" x14ac:dyDescent="0.25">
      <c r="A1" s="43" t="s">
        <v>132</v>
      </c>
      <c r="B1" s="44" t="s">
        <v>133</v>
      </c>
      <c r="C1"/>
      <c r="D1"/>
      <c r="E1"/>
      <c r="G1"/>
      <c r="H1"/>
      <c r="I1"/>
      <c r="J1"/>
    </row>
    <row r="3" spans="1:11" x14ac:dyDescent="0.25">
      <c r="B3" s="12" t="s">
        <v>4</v>
      </c>
      <c r="C3" s="12" t="s">
        <v>77</v>
      </c>
      <c r="D3" s="12" t="s">
        <v>171</v>
      </c>
      <c r="E3" s="12" t="s">
        <v>54</v>
      </c>
      <c r="G3" s="12" t="s">
        <v>90</v>
      </c>
    </row>
    <row r="4" spans="1:11" ht="18.75" x14ac:dyDescent="0.3">
      <c r="A4" s="1" t="s">
        <v>0</v>
      </c>
      <c r="B4" s="12"/>
      <c r="C4" s="12"/>
      <c r="D4" s="12"/>
      <c r="E4" s="12"/>
      <c r="G4" s="12"/>
    </row>
    <row r="5" spans="1:11" ht="37.5" x14ac:dyDescent="0.3">
      <c r="A5" s="33" t="s">
        <v>137</v>
      </c>
      <c r="B5" s="12"/>
      <c r="C5" s="12"/>
      <c r="D5" s="12"/>
      <c r="E5" s="12"/>
      <c r="G5" s="12"/>
    </row>
    <row r="6" spans="1:11" ht="18.75" x14ac:dyDescent="0.3">
      <c r="A6" t="s">
        <v>12</v>
      </c>
      <c r="B6" s="16">
        <v>10</v>
      </c>
      <c r="C6" s="16">
        <v>5</v>
      </c>
      <c r="D6" s="16">
        <v>80</v>
      </c>
      <c r="E6" s="16">
        <v>100</v>
      </c>
      <c r="G6" s="16">
        <f>B6+E6+D6</f>
        <v>190</v>
      </c>
      <c r="K6" s="1"/>
    </row>
    <row r="7" spans="1:11" x14ac:dyDescent="0.25">
      <c r="A7" t="s">
        <v>60</v>
      </c>
      <c r="B7" s="16">
        <v>10</v>
      </c>
      <c r="C7" s="16">
        <v>10</v>
      </c>
      <c r="D7" s="16">
        <v>60</v>
      </c>
      <c r="E7" s="16">
        <v>90</v>
      </c>
      <c r="G7" s="16">
        <f>B7+E7+D7</f>
        <v>160</v>
      </c>
    </row>
    <row r="8" spans="1:11" x14ac:dyDescent="0.25">
      <c r="B8" s="16"/>
      <c r="C8" s="16"/>
      <c r="D8" s="16"/>
      <c r="E8" s="16"/>
      <c r="G8" s="16"/>
    </row>
    <row r="9" spans="1:11" ht="18.75" x14ac:dyDescent="0.3">
      <c r="A9" s="32" t="s">
        <v>136</v>
      </c>
      <c r="B9" s="16"/>
      <c r="C9" s="16"/>
      <c r="D9" s="16"/>
      <c r="E9" s="16"/>
      <c r="G9" s="16"/>
    </row>
    <row r="10" spans="1:11" x14ac:dyDescent="0.25">
      <c r="A10" t="s">
        <v>55</v>
      </c>
      <c r="B10" s="16">
        <v>10</v>
      </c>
      <c r="C10" s="16">
        <v>7</v>
      </c>
      <c r="D10" s="16"/>
      <c r="E10" s="16">
        <v>100</v>
      </c>
      <c r="G10" s="16">
        <f>B10+E10+D10</f>
        <v>110</v>
      </c>
    </row>
    <row r="11" spans="1:11" x14ac:dyDescent="0.25">
      <c r="A11" s="18" t="s">
        <v>13</v>
      </c>
      <c r="B11" s="16">
        <v>10</v>
      </c>
      <c r="C11" s="16">
        <v>8</v>
      </c>
      <c r="D11" s="16">
        <v>100</v>
      </c>
      <c r="E11" s="16">
        <v>90</v>
      </c>
      <c r="G11" s="16">
        <f>B11+E11+D11</f>
        <v>200</v>
      </c>
    </row>
    <row r="12" spans="1:11" x14ac:dyDescent="0.25">
      <c r="A12" s="18" t="s">
        <v>10</v>
      </c>
      <c r="B12" s="16">
        <v>10</v>
      </c>
      <c r="C12" s="16">
        <v>12</v>
      </c>
      <c r="D12" s="16">
        <v>50</v>
      </c>
      <c r="E12" s="16">
        <v>80</v>
      </c>
      <c r="G12" s="16">
        <f>B12+E12+D12</f>
        <v>140</v>
      </c>
    </row>
    <row r="13" spans="1:11" x14ac:dyDescent="0.25">
      <c r="A13" t="s">
        <v>9</v>
      </c>
      <c r="B13" s="16">
        <v>10</v>
      </c>
      <c r="C13" s="16">
        <v>13</v>
      </c>
      <c r="D13" s="16">
        <v>60</v>
      </c>
      <c r="E13" s="16">
        <v>70</v>
      </c>
      <c r="G13" s="16">
        <f>B13+E13+D13</f>
        <v>140</v>
      </c>
    </row>
    <row r="14" spans="1:11" x14ac:dyDescent="0.25">
      <c r="B14" s="16"/>
      <c r="C14" s="16"/>
      <c r="D14" s="16"/>
      <c r="E14" s="16"/>
      <c r="G14" s="16"/>
    </row>
    <row r="15" spans="1:11" x14ac:dyDescent="0.25">
      <c r="B15" s="16"/>
      <c r="C15" s="16"/>
      <c r="D15" s="16"/>
      <c r="E15" s="16"/>
      <c r="G15" s="16"/>
    </row>
    <row r="16" spans="1:11" ht="18.75" x14ac:dyDescent="0.3">
      <c r="B16" s="16"/>
      <c r="C16" s="16"/>
      <c r="D16" s="16"/>
      <c r="E16" s="16"/>
      <c r="G16" s="16"/>
      <c r="K16" s="3"/>
    </row>
    <row r="17" spans="1:11" ht="18.75" x14ac:dyDescent="0.3">
      <c r="A17" s="3" t="s">
        <v>20</v>
      </c>
      <c r="B17" s="16"/>
      <c r="C17" s="16"/>
      <c r="D17" s="16"/>
      <c r="E17" s="16"/>
      <c r="G17" s="16"/>
    </row>
    <row r="18" spans="1:11" ht="37.5" x14ac:dyDescent="0.3">
      <c r="A18" s="33" t="s">
        <v>137</v>
      </c>
    </row>
    <row r="19" spans="1:11" x14ac:dyDescent="0.25">
      <c r="A19" t="s">
        <v>154</v>
      </c>
      <c r="B19" s="16">
        <v>10</v>
      </c>
      <c r="C19" s="16">
        <v>6</v>
      </c>
      <c r="D19" s="16">
        <v>20</v>
      </c>
      <c r="E19" s="16">
        <v>100</v>
      </c>
      <c r="G19" s="16">
        <f>B19+E19+D19</f>
        <v>130</v>
      </c>
    </row>
    <row r="20" spans="1:11" x14ac:dyDescent="0.25">
      <c r="B20" s="16"/>
      <c r="C20" s="16"/>
      <c r="D20" s="16"/>
      <c r="E20" s="16"/>
      <c r="G20" s="16"/>
    </row>
    <row r="21" spans="1:11" ht="18.75" x14ac:dyDescent="0.3">
      <c r="A21" s="32" t="s">
        <v>136</v>
      </c>
      <c r="B21" s="16"/>
      <c r="C21" s="16"/>
      <c r="D21" s="16"/>
      <c r="E21" s="16"/>
      <c r="G21" s="16"/>
    </row>
    <row r="22" spans="1:11" x14ac:dyDescent="0.25">
      <c r="A22" t="s">
        <v>157</v>
      </c>
      <c r="B22" s="16">
        <v>10</v>
      </c>
      <c r="C22" s="16">
        <v>1</v>
      </c>
      <c r="D22" s="16">
        <v>20</v>
      </c>
      <c r="E22" s="16">
        <v>100</v>
      </c>
      <c r="G22" s="16">
        <f t="shared" ref="G22:G27" si="0">B22+E22+D22</f>
        <v>130</v>
      </c>
    </row>
    <row r="23" spans="1:11" x14ac:dyDescent="0.25">
      <c r="A23" t="s">
        <v>155</v>
      </c>
      <c r="B23" s="16">
        <v>10</v>
      </c>
      <c r="C23" s="16">
        <v>2</v>
      </c>
      <c r="D23" s="16">
        <v>80</v>
      </c>
      <c r="E23" s="16">
        <v>90</v>
      </c>
      <c r="G23" s="16">
        <f t="shared" si="0"/>
        <v>180</v>
      </c>
    </row>
    <row r="24" spans="1:11" x14ac:dyDescent="0.25">
      <c r="A24" t="s">
        <v>32</v>
      </c>
      <c r="B24" s="16">
        <v>10</v>
      </c>
      <c r="C24" s="16">
        <v>3</v>
      </c>
      <c r="D24" s="16">
        <v>30</v>
      </c>
      <c r="E24" s="16">
        <v>80</v>
      </c>
      <c r="G24" s="16">
        <f t="shared" si="0"/>
        <v>120</v>
      </c>
    </row>
    <row r="25" spans="1:11" x14ac:dyDescent="0.25">
      <c r="A25" t="s">
        <v>31</v>
      </c>
      <c r="B25" s="16">
        <v>10</v>
      </c>
      <c r="C25" s="16">
        <v>4</v>
      </c>
      <c r="D25" s="16"/>
      <c r="E25" s="16">
        <v>70</v>
      </c>
      <c r="G25" s="16">
        <f t="shared" si="0"/>
        <v>80</v>
      </c>
    </row>
    <row r="26" spans="1:11" x14ac:dyDescent="0.25">
      <c r="A26" t="s">
        <v>73</v>
      </c>
      <c r="B26" s="16">
        <v>10</v>
      </c>
      <c r="C26" s="16">
        <v>9</v>
      </c>
      <c r="D26" s="16"/>
      <c r="E26" s="16">
        <v>60</v>
      </c>
      <c r="G26" s="16">
        <f t="shared" si="0"/>
        <v>70</v>
      </c>
    </row>
    <row r="27" spans="1:11" x14ac:dyDescent="0.25">
      <c r="A27" t="s">
        <v>170</v>
      </c>
      <c r="B27" s="16">
        <v>10</v>
      </c>
      <c r="C27" s="16">
        <v>11</v>
      </c>
      <c r="D27" s="16">
        <v>40</v>
      </c>
      <c r="E27" s="16">
        <v>10</v>
      </c>
      <c r="G27" s="16">
        <f t="shared" si="0"/>
        <v>60</v>
      </c>
      <c r="K27" s="18"/>
    </row>
    <row r="28" spans="1:11" x14ac:dyDescent="0.25">
      <c r="A28" s="18"/>
      <c r="B28" s="12"/>
      <c r="C28" s="12"/>
      <c r="D28" s="12"/>
      <c r="E28" s="12"/>
      <c r="G28" s="12"/>
    </row>
  </sheetData>
  <sortState xmlns:xlrd2="http://schemas.microsoft.com/office/spreadsheetml/2017/richdata2" ref="A22:D27">
    <sortCondition ref="C22:C27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E137-E600-4A91-9DF6-47412B3623C5}">
  <dimension ref="A1:H23"/>
  <sheetViews>
    <sheetView tabSelected="1" workbookViewId="0">
      <selection activeCell="C11" sqref="C11"/>
    </sheetView>
  </sheetViews>
  <sheetFormatPr defaultRowHeight="15" x14ac:dyDescent="0.25"/>
  <cols>
    <col min="1" max="1" width="23.7109375" customWidth="1"/>
    <col min="4" max="4" width="9.85546875" customWidth="1"/>
    <col min="5" max="5" width="10.140625" customWidth="1"/>
    <col min="6" max="6" width="10.85546875" style="8" customWidth="1"/>
    <col min="7" max="7" width="10.140625" bestFit="1" customWidth="1"/>
    <col min="8" max="8" width="11.28515625" customWidth="1"/>
  </cols>
  <sheetData>
    <row r="1" spans="1:8" ht="15.75" x14ac:dyDescent="0.25">
      <c r="A1" s="42" t="s">
        <v>131</v>
      </c>
      <c r="B1" s="10" t="s">
        <v>174</v>
      </c>
      <c r="C1" s="28"/>
      <c r="D1" s="28"/>
      <c r="E1" s="28"/>
      <c r="F1" s="28"/>
      <c r="G1" s="28"/>
      <c r="H1" s="28"/>
    </row>
    <row r="3" spans="1:8" ht="18.75" x14ac:dyDescent="0.3">
      <c r="A3" s="1" t="s">
        <v>0</v>
      </c>
      <c r="B3" s="12" t="s">
        <v>4</v>
      </c>
      <c r="C3" t="s">
        <v>94</v>
      </c>
      <c r="D3" t="s">
        <v>95</v>
      </c>
      <c r="E3" t="s">
        <v>96</v>
      </c>
      <c r="F3" s="8" t="s">
        <v>5</v>
      </c>
      <c r="G3" t="s">
        <v>54</v>
      </c>
      <c r="H3" t="s">
        <v>90</v>
      </c>
    </row>
    <row r="4" spans="1:8" ht="18.75" x14ac:dyDescent="0.3">
      <c r="A4" s="32" t="s">
        <v>136</v>
      </c>
      <c r="B4" s="38"/>
    </row>
    <row r="5" spans="1:8" x14ac:dyDescent="0.25">
      <c r="A5" t="s">
        <v>13</v>
      </c>
      <c r="B5">
        <v>10</v>
      </c>
      <c r="C5" s="8">
        <v>0.6166666666666667</v>
      </c>
      <c r="D5" s="8">
        <v>1.2347222222222223</v>
      </c>
      <c r="E5" s="8">
        <f>D5-C5</f>
        <v>0.61805555555555558</v>
      </c>
      <c r="F5" s="8">
        <f>ABS(E5-C5)</f>
        <v>1.388888888888884E-3</v>
      </c>
      <c r="G5" s="15">
        <v>100</v>
      </c>
      <c r="H5" s="15">
        <f>G5+B5</f>
        <v>110</v>
      </c>
    </row>
    <row r="6" spans="1:8" x14ac:dyDescent="0.25">
      <c r="A6" t="s">
        <v>10</v>
      </c>
      <c r="B6">
        <v>10</v>
      </c>
      <c r="C6" s="8">
        <v>0.82638888888888884</v>
      </c>
      <c r="D6" s="8">
        <v>1.6381944444444445</v>
      </c>
      <c r="E6" s="8">
        <f>D6-C6</f>
        <v>0.81180555555555567</v>
      </c>
      <c r="F6" s="8">
        <f>ABS(E6-C6)</f>
        <v>1.4583333333333171E-2</v>
      </c>
      <c r="G6" s="15">
        <v>90</v>
      </c>
      <c r="H6" s="15">
        <f t="shared" ref="H6:H8" si="0">G6+B6</f>
        <v>100</v>
      </c>
    </row>
    <row r="7" spans="1:8" x14ac:dyDescent="0.25">
      <c r="A7" t="s">
        <v>11</v>
      </c>
      <c r="B7">
        <v>10</v>
      </c>
      <c r="C7" s="8">
        <v>0.82638888888888884</v>
      </c>
      <c r="D7" s="8">
        <v>1.6375</v>
      </c>
      <c r="E7" s="8">
        <f>D7-C7</f>
        <v>0.81111111111111112</v>
      </c>
      <c r="F7" s="8">
        <f>ABS(E7-C7)</f>
        <v>1.5277777777777724E-2</v>
      </c>
      <c r="G7" s="15">
        <v>80</v>
      </c>
      <c r="H7" s="15">
        <f t="shared" si="0"/>
        <v>90</v>
      </c>
    </row>
    <row r="8" spans="1:8" x14ac:dyDescent="0.25">
      <c r="A8" t="s">
        <v>9</v>
      </c>
      <c r="B8">
        <v>10</v>
      </c>
      <c r="C8" s="8">
        <v>0.82638888888888884</v>
      </c>
      <c r="D8" s="8">
        <v>1.6354166666666667</v>
      </c>
      <c r="E8" s="8">
        <f>D8-C8</f>
        <v>0.8090277777777779</v>
      </c>
      <c r="F8" s="8">
        <f>ABS(E8-C8)</f>
        <v>1.7361111111110938E-2</v>
      </c>
      <c r="G8" s="15">
        <v>70</v>
      </c>
      <c r="H8" s="15">
        <f t="shared" si="0"/>
        <v>80</v>
      </c>
    </row>
    <row r="9" spans="1:8" x14ac:dyDescent="0.25">
      <c r="C9" s="8"/>
      <c r="D9" s="8"/>
      <c r="E9" s="8"/>
      <c r="G9" s="15"/>
      <c r="H9" s="15"/>
    </row>
    <row r="10" spans="1:8" x14ac:dyDescent="0.25">
      <c r="C10" s="8"/>
      <c r="D10" s="8"/>
      <c r="E10" s="8"/>
      <c r="G10" s="15"/>
    </row>
    <row r="11" spans="1:8" x14ac:dyDescent="0.25">
      <c r="C11" s="8"/>
      <c r="D11" s="8"/>
      <c r="E11" s="8"/>
      <c r="G11" s="15"/>
    </row>
    <row r="12" spans="1:8" ht="18.75" x14ac:dyDescent="0.3">
      <c r="A12" s="3" t="s">
        <v>20</v>
      </c>
      <c r="C12" s="8"/>
      <c r="D12" s="8"/>
      <c r="E12" s="8"/>
      <c r="G12" s="15"/>
    </row>
    <row r="13" spans="1:8" ht="37.5" x14ac:dyDescent="0.3">
      <c r="A13" s="33" t="s">
        <v>137</v>
      </c>
      <c r="C13" s="8"/>
      <c r="D13" s="8"/>
      <c r="E13" s="8"/>
      <c r="G13" s="15"/>
    </row>
    <row r="14" spans="1:8" x14ac:dyDescent="0.25">
      <c r="A14" t="s">
        <v>30</v>
      </c>
      <c r="C14" s="8">
        <v>0.38055555555555554</v>
      </c>
      <c r="D14" s="8">
        <v>0.75694444444444453</v>
      </c>
      <c r="E14" s="8">
        <f>D14-C14</f>
        <v>0.37638888888888899</v>
      </c>
      <c r="F14" s="8">
        <f>ABS(E14-C14)</f>
        <v>4.1666666666665408E-3</v>
      </c>
      <c r="G14" s="15">
        <v>100</v>
      </c>
      <c r="H14" s="15">
        <f t="shared" ref="H14:H15" si="1">G14+B14</f>
        <v>100</v>
      </c>
    </row>
    <row r="15" spans="1:8" x14ac:dyDescent="0.25">
      <c r="A15" t="s">
        <v>112</v>
      </c>
      <c r="B15">
        <v>10</v>
      </c>
      <c r="C15" s="8">
        <v>0.43541666666666662</v>
      </c>
      <c r="D15" s="8">
        <v>0.84513888888888899</v>
      </c>
      <c r="E15" s="8">
        <f>D15-C15</f>
        <v>0.40972222222222238</v>
      </c>
      <c r="F15" s="8">
        <f>ABS(E15-C15)</f>
        <v>2.5694444444444242E-2</v>
      </c>
      <c r="G15" s="15">
        <v>90</v>
      </c>
      <c r="H15" s="15">
        <f t="shared" si="1"/>
        <v>100</v>
      </c>
    </row>
    <row r="16" spans="1:8" x14ac:dyDescent="0.25">
      <c r="C16" s="8"/>
      <c r="D16" s="8"/>
      <c r="G16" s="15"/>
      <c r="H16" s="15"/>
    </row>
    <row r="17" spans="1:8" ht="18.75" x14ac:dyDescent="0.3">
      <c r="A17" s="32" t="s">
        <v>136</v>
      </c>
      <c r="C17" s="8"/>
      <c r="D17" s="8"/>
      <c r="G17" s="15"/>
      <c r="H17" s="15"/>
    </row>
    <row r="18" spans="1:8" x14ac:dyDescent="0.25">
      <c r="A18" t="s">
        <v>167</v>
      </c>
      <c r="B18">
        <v>10</v>
      </c>
      <c r="C18" s="8">
        <v>0.79583333333333339</v>
      </c>
      <c r="D18" s="8">
        <v>1.5791666666666666</v>
      </c>
      <c r="E18" s="8">
        <f>D18-C18</f>
        <v>0.78333333333333321</v>
      </c>
      <c r="F18" s="8">
        <f>ABS(E18-C18)</f>
        <v>1.2500000000000178E-2</v>
      </c>
      <c r="G18" s="15">
        <v>100</v>
      </c>
      <c r="H18" s="15">
        <f t="shared" ref="H18:H23" si="2">G18+B18</f>
        <v>110</v>
      </c>
    </row>
    <row r="19" spans="1:8" x14ac:dyDescent="0.25">
      <c r="A19" s="18" t="s">
        <v>157</v>
      </c>
      <c r="B19">
        <v>10</v>
      </c>
      <c r="C19" s="8">
        <v>0.47430555555555554</v>
      </c>
      <c r="D19" s="8">
        <v>0.96319444444444446</v>
      </c>
      <c r="E19" s="8">
        <f>D19-C19</f>
        <v>0.48888888888888893</v>
      </c>
      <c r="F19" s="8">
        <f>ABS(E19-C19)</f>
        <v>1.4583333333333393E-2</v>
      </c>
      <c r="G19" s="15">
        <v>90</v>
      </c>
      <c r="H19" s="15">
        <f t="shared" si="2"/>
        <v>100</v>
      </c>
    </row>
    <row r="20" spans="1:8" x14ac:dyDescent="0.25">
      <c r="A20" t="s">
        <v>73</v>
      </c>
      <c r="B20">
        <v>10</v>
      </c>
      <c r="C20" s="8">
        <v>0.79583333333333339</v>
      </c>
      <c r="D20" s="7">
        <v>1.5770833333333334</v>
      </c>
      <c r="E20" s="8">
        <f>D20-C20</f>
        <v>0.78125</v>
      </c>
      <c r="F20" s="8">
        <f>ABS(E20-C20)</f>
        <v>1.4583333333333393E-2</v>
      </c>
      <c r="G20" s="15">
        <v>80</v>
      </c>
      <c r="H20" s="15">
        <f t="shared" si="2"/>
        <v>90</v>
      </c>
    </row>
    <row r="21" spans="1:8" x14ac:dyDescent="0.25">
      <c r="A21" s="18" t="s">
        <v>32</v>
      </c>
      <c r="B21">
        <v>10</v>
      </c>
      <c r="C21" s="8">
        <v>0.47430555555555554</v>
      </c>
      <c r="D21" s="8">
        <v>0.96458333333333324</v>
      </c>
      <c r="E21" s="8">
        <f>D21-C21</f>
        <v>0.4902777777777777</v>
      </c>
      <c r="F21" s="8">
        <f>ABS(E21-C21)</f>
        <v>1.5972222222222165E-2</v>
      </c>
      <c r="G21" s="15">
        <v>70</v>
      </c>
      <c r="H21" s="15">
        <f t="shared" si="2"/>
        <v>80</v>
      </c>
    </row>
    <row r="22" spans="1:8" x14ac:dyDescent="0.25">
      <c r="A22" s="18" t="s">
        <v>67</v>
      </c>
      <c r="B22">
        <v>10</v>
      </c>
      <c r="C22" s="8">
        <v>0.79513888888888884</v>
      </c>
      <c r="D22" s="7">
        <v>1.5743055555555554</v>
      </c>
      <c r="E22" s="8">
        <f>D22-C22</f>
        <v>0.77916666666666656</v>
      </c>
      <c r="F22" s="8">
        <f>ABS(E22-C22)</f>
        <v>1.5972222222222276E-2</v>
      </c>
      <c r="G22" s="15">
        <v>60</v>
      </c>
      <c r="H22" s="15">
        <f t="shared" si="2"/>
        <v>70</v>
      </c>
    </row>
    <row r="23" spans="1:8" x14ac:dyDescent="0.25">
      <c r="A23" s="18" t="s">
        <v>91</v>
      </c>
      <c r="B23">
        <v>10</v>
      </c>
      <c r="F23" s="8" t="s">
        <v>92</v>
      </c>
      <c r="G23" s="15">
        <v>30</v>
      </c>
      <c r="H23" s="15">
        <f t="shared" si="2"/>
        <v>40</v>
      </c>
    </row>
  </sheetData>
  <sortState xmlns:xlrd2="http://schemas.microsoft.com/office/spreadsheetml/2017/richdata2" ref="A5:F8">
    <sortCondition ref="F5:F8"/>
  </sortState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9684-98A2-46FD-BC2C-957D21ACEB25}">
  <dimension ref="A1:J43"/>
  <sheetViews>
    <sheetView workbookViewId="0">
      <selection activeCell="H5" sqref="H5:H24"/>
    </sheetView>
  </sheetViews>
  <sheetFormatPr defaultRowHeight="15" x14ac:dyDescent="0.25"/>
  <cols>
    <col min="1" max="1" width="16.140625" customWidth="1"/>
    <col min="4" max="4" width="10.5703125" customWidth="1"/>
    <col min="5" max="5" width="9.7109375" customWidth="1"/>
    <col min="6" max="6" width="10.28515625" customWidth="1"/>
    <col min="7" max="7" width="9.5703125" style="15" customWidth="1"/>
    <col min="8" max="10" width="9.140625" style="15"/>
  </cols>
  <sheetData>
    <row r="1" spans="1:10" ht="15.75" x14ac:dyDescent="0.25">
      <c r="A1" s="29" t="s">
        <v>129</v>
      </c>
      <c r="B1" s="28" t="s">
        <v>130</v>
      </c>
      <c r="G1"/>
      <c r="H1"/>
      <c r="I1" s="25"/>
      <c r="J1" s="25"/>
    </row>
    <row r="2" spans="1:10" ht="18.75" x14ac:dyDescent="0.3">
      <c r="A2" s="1" t="s">
        <v>0</v>
      </c>
    </row>
    <row r="3" spans="1:10" x14ac:dyDescent="0.25">
      <c r="A3" s="2" t="s">
        <v>1</v>
      </c>
      <c r="B3" s="12" t="s">
        <v>4</v>
      </c>
      <c r="C3" s="12" t="s">
        <v>94</v>
      </c>
      <c r="D3" s="12" t="s">
        <v>95</v>
      </c>
      <c r="E3" s="12" t="s">
        <v>101</v>
      </c>
      <c r="F3" s="12" t="s">
        <v>5</v>
      </c>
      <c r="G3" s="16" t="s">
        <v>77</v>
      </c>
      <c r="H3" s="16" t="s">
        <v>54</v>
      </c>
      <c r="I3" s="16"/>
      <c r="J3" s="16" t="s">
        <v>90</v>
      </c>
    </row>
    <row r="4" spans="1:10" x14ac:dyDescent="0.25">
      <c r="B4" s="12"/>
      <c r="C4" s="12"/>
      <c r="D4" s="12"/>
      <c r="E4" s="12"/>
      <c r="F4" s="12"/>
      <c r="G4" s="16"/>
      <c r="H4" s="16"/>
      <c r="I4" s="16"/>
      <c r="J4" s="16"/>
    </row>
    <row r="5" spans="1:10" x14ac:dyDescent="0.25">
      <c r="A5" t="s">
        <v>60</v>
      </c>
      <c r="B5" s="12"/>
      <c r="C5" s="13"/>
      <c r="D5" s="13"/>
      <c r="E5" s="13">
        <f>D5-C5</f>
        <v>0</v>
      </c>
      <c r="F5" s="13">
        <f>ABS(E5-C5)</f>
        <v>0</v>
      </c>
      <c r="G5" s="16">
        <v>1</v>
      </c>
      <c r="H5" s="16"/>
      <c r="I5" s="16"/>
      <c r="J5" s="16">
        <f>B5+H5</f>
        <v>0</v>
      </c>
    </row>
    <row r="6" spans="1:10" x14ac:dyDescent="0.25">
      <c r="A6" t="s">
        <v>16</v>
      </c>
      <c r="B6" s="12"/>
      <c r="C6" s="13"/>
      <c r="D6" s="13"/>
      <c r="E6" s="13">
        <f>D6-C6</f>
        <v>0</v>
      </c>
      <c r="F6" s="13">
        <f>ABS(E6-C6)</f>
        <v>0</v>
      </c>
      <c r="G6" s="16">
        <v>4</v>
      </c>
      <c r="H6" s="16"/>
      <c r="I6" s="16"/>
      <c r="J6" s="16">
        <f>B6+H6</f>
        <v>0</v>
      </c>
    </row>
    <row r="7" spans="1:10" x14ac:dyDescent="0.25">
      <c r="B7" s="12"/>
      <c r="C7" s="13"/>
      <c r="D7" s="13"/>
      <c r="E7" s="13"/>
      <c r="F7" s="13"/>
      <c r="G7" s="16"/>
      <c r="H7" s="16"/>
      <c r="I7" s="16"/>
      <c r="J7" s="16"/>
    </row>
    <row r="8" spans="1:10" x14ac:dyDescent="0.25">
      <c r="A8" t="s">
        <v>97</v>
      </c>
      <c r="B8" s="12"/>
      <c r="C8" s="13"/>
      <c r="D8" s="13"/>
      <c r="E8" s="13">
        <f t="shared" ref="E8:E13" si="0">D8-C8</f>
        <v>0</v>
      </c>
      <c r="F8" s="13">
        <f t="shared" ref="F8:F13" si="1">ABS(E8-C8)</f>
        <v>0</v>
      </c>
      <c r="G8" s="16">
        <v>1</v>
      </c>
      <c r="H8" s="16"/>
      <c r="I8" s="16"/>
      <c r="J8" s="16">
        <f t="shared" ref="J8:J13" si="2">B8+H8</f>
        <v>0</v>
      </c>
    </row>
    <row r="9" spans="1:10" x14ac:dyDescent="0.25">
      <c r="A9" t="s">
        <v>9</v>
      </c>
      <c r="B9" s="12"/>
      <c r="C9" s="13"/>
      <c r="D9" s="13"/>
      <c r="E9" s="13">
        <f t="shared" si="0"/>
        <v>0</v>
      </c>
      <c r="F9" s="13">
        <f t="shared" si="1"/>
        <v>0</v>
      </c>
      <c r="G9" s="16">
        <v>2</v>
      </c>
      <c r="H9" s="16"/>
      <c r="I9" s="16"/>
      <c r="J9" s="16">
        <f t="shared" si="2"/>
        <v>0</v>
      </c>
    </row>
    <row r="10" spans="1:10" x14ac:dyDescent="0.25">
      <c r="A10" s="18" t="s">
        <v>72</v>
      </c>
      <c r="B10" s="12"/>
      <c r="C10" s="13"/>
      <c r="D10" s="13"/>
      <c r="E10" s="13">
        <f t="shared" si="0"/>
        <v>0</v>
      </c>
      <c r="F10" s="13">
        <f t="shared" si="1"/>
        <v>0</v>
      </c>
      <c r="G10" s="16">
        <v>2</v>
      </c>
      <c r="H10" s="16"/>
      <c r="I10" s="16"/>
      <c r="J10" s="16">
        <f t="shared" si="2"/>
        <v>0</v>
      </c>
    </row>
    <row r="11" spans="1:10" x14ac:dyDescent="0.25">
      <c r="A11" t="s">
        <v>10</v>
      </c>
      <c r="B11" s="12"/>
      <c r="C11" s="13"/>
      <c r="D11" s="13"/>
      <c r="E11" s="13">
        <f t="shared" si="0"/>
        <v>0</v>
      </c>
      <c r="F11" s="13">
        <f t="shared" si="1"/>
        <v>0</v>
      </c>
      <c r="G11" s="16">
        <v>5</v>
      </c>
      <c r="H11" s="16"/>
      <c r="I11" s="16"/>
      <c r="J11" s="16">
        <f t="shared" si="2"/>
        <v>0</v>
      </c>
    </row>
    <row r="12" spans="1:10" x14ac:dyDescent="0.25">
      <c r="A12" t="s">
        <v>11</v>
      </c>
      <c r="B12" s="12"/>
      <c r="C12" s="13"/>
      <c r="D12" s="13"/>
      <c r="E12" s="13">
        <f t="shared" si="0"/>
        <v>0</v>
      </c>
      <c r="F12" s="13">
        <f t="shared" si="1"/>
        <v>0</v>
      </c>
      <c r="G12" s="16">
        <v>5</v>
      </c>
      <c r="H12" s="16"/>
      <c r="I12" s="16"/>
      <c r="J12" s="16">
        <f t="shared" si="2"/>
        <v>0</v>
      </c>
    </row>
    <row r="13" spans="1:10" x14ac:dyDescent="0.25">
      <c r="A13" t="s">
        <v>13</v>
      </c>
      <c r="B13" s="12"/>
      <c r="C13" s="13"/>
      <c r="D13" s="13"/>
      <c r="E13" s="13">
        <f t="shared" si="0"/>
        <v>0</v>
      </c>
      <c r="F13" s="13">
        <f t="shared" si="1"/>
        <v>0</v>
      </c>
      <c r="G13" s="16">
        <v>7</v>
      </c>
      <c r="H13" s="16"/>
      <c r="I13" s="16"/>
      <c r="J13" s="16">
        <f t="shared" si="2"/>
        <v>0</v>
      </c>
    </row>
    <row r="14" spans="1:10" x14ac:dyDescent="0.25">
      <c r="A14" t="s">
        <v>98</v>
      </c>
      <c r="B14" s="12"/>
      <c r="C14" s="13"/>
      <c r="D14" s="13"/>
      <c r="E14" s="13"/>
      <c r="F14" s="13"/>
      <c r="G14" s="16"/>
      <c r="H14" s="16"/>
      <c r="I14" s="16"/>
      <c r="J14" s="16"/>
    </row>
    <row r="15" spans="1:10" ht="18.75" x14ac:dyDescent="0.3">
      <c r="A15" s="3" t="s">
        <v>20</v>
      </c>
      <c r="B15" s="12"/>
      <c r="C15" s="13"/>
      <c r="D15" s="13"/>
      <c r="E15" s="13"/>
      <c r="F15" s="13"/>
      <c r="G15" s="16"/>
    </row>
    <row r="16" spans="1:10" x14ac:dyDescent="0.25">
      <c r="A16" t="s">
        <v>59</v>
      </c>
      <c r="B16" s="12"/>
      <c r="C16" s="13"/>
      <c r="D16" s="13"/>
      <c r="E16" s="13">
        <f>D16-C16</f>
        <v>0</v>
      </c>
      <c r="F16" s="13">
        <f>ABS(E16-C16)</f>
        <v>0</v>
      </c>
      <c r="G16" s="16">
        <v>1</v>
      </c>
      <c r="H16" s="16"/>
      <c r="I16" s="16"/>
      <c r="J16" s="16">
        <f>B16+H16</f>
        <v>0</v>
      </c>
    </row>
    <row r="17" spans="1:10" x14ac:dyDescent="0.25">
      <c r="A17" t="s">
        <v>93</v>
      </c>
      <c r="B17" s="12"/>
      <c r="C17" s="13"/>
      <c r="D17" s="13"/>
      <c r="E17" s="13">
        <f>D17-C17</f>
        <v>0</v>
      </c>
      <c r="F17" s="13">
        <f>ABS(E17-C17)</f>
        <v>0</v>
      </c>
      <c r="G17" s="16">
        <v>2</v>
      </c>
      <c r="H17" s="16"/>
      <c r="I17" s="16"/>
      <c r="J17" s="16">
        <f>B17+H17</f>
        <v>0</v>
      </c>
    </row>
    <row r="18" spans="1:10" x14ac:dyDescent="0.25">
      <c r="A18" t="s">
        <v>34</v>
      </c>
      <c r="B18" s="12"/>
      <c r="C18" s="13"/>
      <c r="D18" s="13"/>
      <c r="E18" s="13">
        <f>D18-C18</f>
        <v>0</v>
      </c>
      <c r="F18" s="13">
        <f>ABS(E18-C18)</f>
        <v>0</v>
      </c>
      <c r="G18" s="16">
        <v>3</v>
      </c>
      <c r="H18" s="16"/>
      <c r="I18" s="16"/>
      <c r="J18" s="16">
        <f>B18+H18</f>
        <v>0</v>
      </c>
    </row>
    <row r="19" spans="1:10" x14ac:dyDescent="0.25">
      <c r="B19" s="12"/>
      <c r="C19" s="13"/>
      <c r="D19" s="13"/>
      <c r="E19" s="13"/>
      <c r="F19" s="13"/>
      <c r="G19" s="16"/>
      <c r="H19" s="16"/>
      <c r="I19" s="16"/>
      <c r="J19" s="16"/>
    </row>
    <row r="20" spans="1:10" x14ac:dyDescent="0.25">
      <c r="B20" s="12"/>
      <c r="C20" s="13"/>
      <c r="D20" s="13"/>
      <c r="E20" s="13"/>
      <c r="F20" s="13"/>
      <c r="G20" s="16"/>
      <c r="H20" s="16"/>
      <c r="I20" s="16"/>
      <c r="J20" s="16"/>
    </row>
    <row r="21" spans="1:10" x14ac:dyDescent="0.25">
      <c r="A21" t="s">
        <v>99</v>
      </c>
      <c r="B21" s="12"/>
      <c r="C21" s="13"/>
      <c r="D21" s="13"/>
      <c r="E21" s="13">
        <f>D21-C21</f>
        <v>0</v>
      </c>
      <c r="F21" s="13">
        <f>ABS(E21-C21)</f>
        <v>0</v>
      </c>
      <c r="G21" s="16">
        <v>1</v>
      </c>
      <c r="H21" s="16"/>
      <c r="I21" s="16"/>
      <c r="J21" s="16">
        <f>B21+H21</f>
        <v>0</v>
      </c>
    </row>
    <row r="22" spans="1:10" x14ac:dyDescent="0.25">
      <c r="A22" t="s">
        <v>33</v>
      </c>
      <c r="B22" s="12"/>
      <c r="C22" s="13"/>
      <c r="D22" s="13"/>
      <c r="E22" s="13">
        <f>D22-C22</f>
        <v>0</v>
      </c>
      <c r="F22" s="13">
        <f>ABS(E22-C22)</f>
        <v>0</v>
      </c>
      <c r="G22" s="16">
        <v>2</v>
      </c>
      <c r="H22" s="16"/>
      <c r="I22" s="16"/>
      <c r="J22" s="16">
        <f>B22+H22</f>
        <v>0</v>
      </c>
    </row>
    <row r="23" spans="1:10" x14ac:dyDescent="0.25">
      <c r="A23" t="s">
        <v>64</v>
      </c>
      <c r="B23" s="12"/>
      <c r="C23" s="13"/>
      <c r="D23" s="13"/>
      <c r="E23" s="13">
        <f>D23-C23</f>
        <v>0</v>
      </c>
      <c r="F23" s="13">
        <f>ABS(E23-C23)</f>
        <v>0</v>
      </c>
      <c r="G23" s="16">
        <v>3</v>
      </c>
      <c r="H23" s="16"/>
      <c r="I23" s="16"/>
      <c r="J23" s="16">
        <f>B23+H23</f>
        <v>0</v>
      </c>
    </row>
    <row r="24" spans="1:10" x14ac:dyDescent="0.25">
      <c r="A24" t="s">
        <v>67</v>
      </c>
      <c r="B24" s="12"/>
      <c r="C24" s="13"/>
      <c r="D24" s="13"/>
      <c r="E24" s="13"/>
      <c r="F24" s="13"/>
      <c r="G24" s="16" t="s">
        <v>100</v>
      </c>
      <c r="H24" s="16"/>
      <c r="I24" s="16"/>
      <c r="J24" s="16">
        <f>B24+H24</f>
        <v>0</v>
      </c>
    </row>
    <row r="25" spans="1:10" x14ac:dyDescent="0.25">
      <c r="B25" s="12"/>
      <c r="C25" s="13"/>
      <c r="D25" s="13"/>
      <c r="E25" s="13"/>
      <c r="F25" s="13"/>
      <c r="G25" s="16"/>
      <c r="H25" s="16"/>
      <c r="I25" s="16"/>
      <c r="J25" s="16"/>
    </row>
    <row r="27" spans="1:10" x14ac:dyDescent="0.25">
      <c r="A27" s="40" t="s">
        <v>102</v>
      </c>
      <c r="B27" s="40"/>
      <c r="C27" s="40"/>
      <c r="D27" s="40"/>
      <c r="E27" s="40"/>
      <c r="F27" s="40"/>
    </row>
    <row r="28" spans="1:10" x14ac:dyDescent="0.25">
      <c r="C28" s="12" t="s">
        <v>94</v>
      </c>
      <c r="D28" s="12" t="s">
        <v>95</v>
      </c>
      <c r="E28" s="12" t="s">
        <v>101</v>
      </c>
      <c r="F28" s="12" t="s">
        <v>5</v>
      </c>
    </row>
    <row r="29" spans="1:10" x14ac:dyDescent="0.25">
      <c r="A29" t="s">
        <v>99</v>
      </c>
      <c r="B29" s="12"/>
      <c r="C29" s="13"/>
      <c r="D29" s="13"/>
      <c r="E29" s="13">
        <f t="shared" ref="E29:E42" si="3">D29-C29</f>
        <v>0</v>
      </c>
      <c r="F29" s="13">
        <f t="shared" ref="F29:F42" si="4">ABS(E29-C29)</f>
        <v>0</v>
      </c>
      <c r="G29" s="16"/>
    </row>
    <row r="30" spans="1:10" x14ac:dyDescent="0.25">
      <c r="A30" t="s">
        <v>59</v>
      </c>
      <c r="B30" s="12"/>
      <c r="C30" s="13"/>
      <c r="D30" s="13"/>
      <c r="E30" s="13">
        <f t="shared" si="3"/>
        <v>0</v>
      </c>
      <c r="F30" s="13">
        <f t="shared" si="4"/>
        <v>0</v>
      </c>
      <c r="G30" s="16"/>
    </row>
    <row r="31" spans="1:10" x14ac:dyDescent="0.25">
      <c r="A31" t="s">
        <v>60</v>
      </c>
      <c r="B31" s="12"/>
      <c r="C31" s="13"/>
      <c r="D31" s="13"/>
      <c r="E31" s="13">
        <f t="shared" si="3"/>
        <v>0</v>
      </c>
      <c r="F31" s="13">
        <f t="shared" si="4"/>
        <v>0</v>
      </c>
      <c r="G31" s="16"/>
    </row>
    <row r="32" spans="1:10" x14ac:dyDescent="0.25">
      <c r="A32" t="s">
        <v>33</v>
      </c>
      <c r="B32" s="12"/>
      <c r="C32" s="13"/>
      <c r="D32" s="13"/>
      <c r="E32" s="13">
        <f t="shared" si="3"/>
        <v>0</v>
      </c>
      <c r="F32" s="13">
        <f t="shared" si="4"/>
        <v>0</v>
      </c>
      <c r="G32" s="16"/>
    </row>
    <row r="33" spans="1:7" x14ac:dyDescent="0.25">
      <c r="A33" t="s">
        <v>97</v>
      </c>
      <c r="B33" s="12"/>
      <c r="C33" s="13"/>
      <c r="D33" s="13"/>
      <c r="E33" s="13">
        <f t="shared" si="3"/>
        <v>0</v>
      </c>
      <c r="F33" s="13">
        <f t="shared" si="4"/>
        <v>0</v>
      </c>
      <c r="G33" s="16"/>
    </row>
    <row r="34" spans="1:7" x14ac:dyDescent="0.25">
      <c r="A34" t="s">
        <v>9</v>
      </c>
      <c r="B34" s="12"/>
      <c r="C34" s="13"/>
      <c r="D34" s="13"/>
      <c r="E34" s="13">
        <f t="shared" si="3"/>
        <v>0</v>
      </c>
      <c r="F34" s="13">
        <f t="shared" si="4"/>
        <v>0</v>
      </c>
      <c r="G34" s="16"/>
    </row>
    <row r="35" spans="1:7" x14ac:dyDescent="0.25">
      <c r="A35" s="18" t="s">
        <v>72</v>
      </c>
      <c r="B35" s="12"/>
      <c r="C35" s="13"/>
      <c r="D35" s="13"/>
      <c r="E35" s="13">
        <f t="shared" si="3"/>
        <v>0</v>
      </c>
      <c r="F35" s="13">
        <f t="shared" si="4"/>
        <v>0</v>
      </c>
      <c r="G35" s="16"/>
    </row>
    <row r="36" spans="1:7" x14ac:dyDescent="0.25">
      <c r="A36" t="s">
        <v>16</v>
      </c>
      <c r="B36" s="12"/>
      <c r="C36" s="13"/>
      <c r="D36" s="13"/>
      <c r="E36" s="13">
        <f t="shared" si="3"/>
        <v>0</v>
      </c>
      <c r="F36" s="13">
        <f t="shared" si="4"/>
        <v>0</v>
      </c>
      <c r="G36" s="16"/>
    </row>
    <row r="37" spans="1:7" x14ac:dyDescent="0.25">
      <c r="A37" t="s">
        <v>64</v>
      </c>
      <c r="B37" s="12"/>
      <c r="C37" s="13"/>
      <c r="D37" s="13"/>
      <c r="E37" s="13">
        <f t="shared" si="3"/>
        <v>0</v>
      </c>
      <c r="F37" s="13">
        <f t="shared" si="4"/>
        <v>0</v>
      </c>
      <c r="G37" s="16"/>
    </row>
    <row r="38" spans="1:7" x14ac:dyDescent="0.25">
      <c r="A38" t="s">
        <v>10</v>
      </c>
      <c r="B38" s="12"/>
      <c r="C38" s="13"/>
      <c r="D38" s="13"/>
      <c r="E38" s="13">
        <f t="shared" si="3"/>
        <v>0</v>
      </c>
      <c r="F38" s="13">
        <f t="shared" si="4"/>
        <v>0</v>
      </c>
      <c r="G38" s="16"/>
    </row>
    <row r="39" spans="1:7" x14ac:dyDescent="0.25">
      <c r="A39" t="s">
        <v>11</v>
      </c>
      <c r="B39" s="12"/>
      <c r="C39" s="13"/>
      <c r="D39" s="13"/>
      <c r="E39" s="13">
        <f t="shared" si="3"/>
        <v>0</v>
      </c>
      <c r="F39" s="13">
        <f t="shared" si="4"/>
        <v>0</v>
      </c>
      <c r="G39" s="16"/>
    </row>
    <row r="40" spans="1:7" x14ac:dyDescent="0.25">
      <c r="A40" t="s">
        <v>13</v>
      </c>
      <c r="B40" s="12"/>
      <c r="C40" s="13"/>
      <c r="D40" s="13"/>
      <c r="E40" s="13">
        <f t="shared" si="3"/>
        <v>0</v>
      </c>
      <c r="F40" s="13">
        <f t="shared" si="4"/>
        <v>0</v>
      </c>
      <c r="G40" s="16"/>
    </row>
    <row r="41" spans="1:7" x14ac:dyDescent="0.25">
      <c r="A41" t="s">
        <v>93</v>
      </c>
      <c r="B41" s="12"/>
      <c r="C41" s="13"/>
      <c r="D41" s="13"/>
      <c r="E41" s="13">
        <f t="shared" si="3"/>
        <v>0</v>
      </c>
      <c r="F41" s="13">
        <f t="shared" si="4"/>
        <v>0</v>
      </c>
      <c r="G41" s="16"/>
    </row>
    <row r="42" spans="1:7" x14ac:dyDescent="0.25">
      <c r="A42" t="s">
        <v>34</v>
      </c>
      <c r="B42" s="12"/>
      <c r="C42" s="13"/>
      <c r="D42" s="13"/>
      <c r="E42" s="13">
        <f t="shared" si="3"/>
        <v>0</v>
      </c>
      <c r="F42" s="13">
        <f t="shared" si="4"/>
        <v>0</v>
      </c>
      <c r="G42" s="16"/>
    </row>
    <row r="43" spans="1:7" x14ac:dyDescent="0.25">
      <c r="A43" t="s">
        <v>67</v>
      </c>
      <c r="B43" s="12"/>
      <c r="C43" s="13"/>
      <c r="D43" s="13"/>
      <c r="E43" s="13"/>
      <c r="F43" s="13"/>
    </row>
  </sheetData>
  <sortState xmlns:xlrd2="http://schemas.microsoft.com/office/spreadsheetml/2017/richdata2" ref="A29:F42">
    <sortCondition ref="F29:F42"/>
  </sortState>
  <mergeCells count="1">
    <mergeCell ref="A27:F27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A60F-5E5E-4C31-A862-A8DDB86F5C34}">
  <dimension ref="A1:G33"/>
  <sheetViews>
    <sheetView workbookViewId="0">
      <selection activeCell="B4" sqref="B4:E33"/>
    </sheetView>
  </sheetViews>
  <sheetFormatPr defaultRowHeight="15" x14ac:dyDescent="0.25"/>
  <cols>
    <col min="1" max="1" width="18.140625" customWidth="1"/>
  </cols>
  <sheetData>
    <row r="1" spans="1:7" ht="15.75" x14ac:dyDescent="0.25">
      <c r="A1" s="27" t="s">
        <v>128</v>
      </c>
      <c r="B1" s="28" t="s">
        <v>127</v>
      </c>
    </row>
    <row r="2" spans="1:7" ht="18.75" x14ac:dyDescent="0.3">
      <c r="A2" s="1" t="s">
        <v>0</v>
      </c>
      <c r="G2" t="s">
        <v>53</v>
      </c>
    </row>
    <row r="3" spans="1:7" x14ac:dyDescent="0.25">
      <c r="A3" s="2" t="s">
        <v>1</v>
      </c>
    </row>
    <row r="4" spans="1:7" x14ac:dyDescent="0.25">
      <c r="A4" t="s">
        <v>14</v>
      </c>
      <c r="G4">
        <f>SUM(B4:E4)</f>
        <v>0</v>
      </c>
    </row>
    <row r="5" spans="1:7" x14ac:dyDescent="0.25">
      <c r="A5" t="s">
        <v>58</v>
      </c>
      <c r="G5">
        <f>SUM(B5:E5)</f>
        <v>0</v>
      </c>
    </row>
    <row r="6" spans="1:7" x14ac:dyDescent="0.25">
      <c r="A6" t="s">
        <v>16</v>
      </c>
      <c r="G6">
        <f>SUM(B6:E6)</f>
        <v>0</v>
      </c>
    </row>
    <row r="10" spans="1:7" x14ac:dyDescent="0.25">
      <c r="A10" t="s">
        <v>103</v>
      </c>
      <c r="G10">
        <f>SUM(B10:E10)</f>
        <v>0</v>
      </c>
    </row>
    <row r="11" spans="1:7" x14ac:dyDescent="0.25">
      <c r="A11" t="s">
        <v>9</v>
      </c>
      <c r="G11">
        <f>SUM(B11:E11)</f>
        <v>0</v>
      </c>
    </row>
    <row r="12" spans="1:7" x14ac:dyDescent="0.25">
      <c r="A12" t="s">
        <v>10</v>
      </c>
      <c r="G12">
        <f>SUM(B12:E12)</f>
        <v>0</v>
      </c>
    </row>
    <row r="13" spans="1:7" x14ac:dyDescent="0.25">
      <c r="A13" t="s">
        <v>11</v>
      </c>
      <c r="G13">
        <f>SUM(B13:E13)</f>
        <v>0</v>
      </c>
    </row>
    <row r="14" spans="1:7" x14ac:dyDescent="0.25">
      <c r="A14" t="s">
        <v>13</v>
      </c>
      <c r="G14">
        <f>SUM(B14:E14)</f>
        <v>0</v>
      </c>
    </row>
    <row r="20" spans="1:7" x14ac:dyDescent="0.25">
      <c r="A20" t="s">
        <v>98</v>
      </c>
    </row>
    <row r="21" spans="1:7" ht="18.75" x14ac:dyDescent="0.3">
      <c r="A21" s="3" t="s">
        <v>20</v>
      </c>
    </row>
    <row r="22" spans="1:7" x14ac:dyDescent="0.25">
      <c r="A22" t="s">
        <v>39</v>
      </c>
      <c r="G22">
        <f>SUM(B22:E22)</f>
        <v>0</v>
      </c>
    </row>
    <row r="23" spans="1:7" x14ac:dyDescent="0.25">
      <c r="A23" t="s">
        <v>37</v>
      </c>
      <c r="G23">
        <f>SUM(B23:E23)</f>
        <v>0</v>
      </c>
    </row>
    <row r="24" spans="1:7" x14ac:dyDescent="0.25">
      <c r="A24" t="s">
        <v>93</v>
      </c>
      <c r="G24">
        <f>SUM(B24:E24)</f>
        <v>0</v>
      </c>
    </row>
    <row r="30" spans="1:7" x14ac:dyDescent="0.25">
      <c r="A30" t="s">
        <v>23</v>
      </c>
      <c r="G30">
        <f>SUM(B30:E30)</f>
        <v>0</v>
      </c>
    </row>
    <row r="31" spans="1:7" x14ac:dyDescent="0.25">
      <c r="A31" t="s">
        <v>31</v>
      </c>
      <c r="G31">
        <f>SUM(B31:E31)</f>
        <v>0</v>
      </c>
    </row>
    <row r="32" spans="1:7" x14ac:dyDescent="0.25">
      <c r="A32" t="s">
        <v>64</v>
      </c>
      <c r="G32">
        <f>SUM(B32:E32)</f>
        <v>0</v>
      </c>
    </row>
    <row r="33" spans="1:7" x14ac:dyDescent="0.25">
      <c r="A33" t="s">
        <v>33</v>
      </c>
      <c r="G33">
        <f>SUM(B33:E33)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EFE0-C569-4382-A65E-D2B32AC76CBC}">
  <dimension ref="A1:G30"/>
  <sheetViews>
    <sheetView workbookViewId="0">
      <selection activeCell="F6" sqref="F6:F30"/>
    </sheetView>
  </sheetViews>
  <sheetFormatPr defaultRowHeight="15" x14ac:dyDescent="0.25"/>
  <cols>
    <col min="1" max="1" width="18.85546875" customWidth="1"/>
    <col min="5" max="5" width="9.140625" style="12"/>
  </cols>
  <sheetData>
    <row r="1" spans="1:7" x14ac:dyDescent="0.25">
      <c r="B1" t="s">
        <v>105</v>
      </c>
      <c r="E1" s="12" t="s">
        <v>106</v>
      </c>
      <c r="G1" s="8"/>
    </row>
    <row r="4" spans="1:7" ht="18.75" x14ac:dyDescent="0.3">
      <c r="A4" s="1" t="s">
        <v>0</v>
      </c>
      <c r="B4" t="s">
        <v>4</v>
      </c>
      <c r="C4" t="s">
        <v>107</v>
      </c>
      <c r="D4" t="s">
        <v>5</v>
      </c>
      <c r="E4" s="12" t="s">
        <v>77</v>
      </c>
      <c r="F4" t="s">
        <v>54</v>
      </c>
      <c r="G4" t="s">
        <v>90</v>
      </c>
    </row>
    <row r="5" spans="1:7" x14ac:dyDescent="0.25">
      <c r="A5" s="18" t="s">
        <v>16</v>
      </c>
    </row>
    <row r="6" spans="1:7" x14ac:dyDescent="0.25">
      <c r="A6" s="18" t="s">
        <v>14</v>
      </c>
      <c r="C6" s="8"/>
      <c r="D6" s="8">
        <f>ABS($G$1-C6)</f>
        <v>0</v>
      </c>
      <c r="E6" s="20">
        <v>1</v>
      </c>
      <c r="G6">
        <f>F6+B6</f>
        <v>0</v>
      </c>
    </row>
    <row r="7" spans="1:7" x14ac:dyDescent="0.25">
      <c r="A7" s="18" t="s">
        <v>104</v>
      </c>
      <c r="C7" s="8"/>
      <c r="D7" s="8">
        <f>ABS($G$1-C7)</f>
        <v>0</v>
      </c>
      <c r="E7" s="20">
        <v>2</v>
      </c>
      <c r="G7">
        <f>F7+B7</f>
        <v>0</v>
      </c>
    </row>
    <row r="8" spans="1:7" x14ac:dyDescent="0.25">
      <c r="A8" s="18"/>
      <c r="C8" s="8"/>
      <c r="E8" s="20"/>
    </row>
    <row r="9" spans="1:7" x14ac:dyDescent="0.25">
      <c r="A9" s="18" t="s">
        <v>103</v>
      </c>
      <c r="C9" s="8"/>
      <c r="D9" s="8">
        <f t="shared" ref="D9:D14" si="0">ABS($G$1-C9)</f>
        <v>0</v>
      </c>
      <c r="E9" s="20">
        <v>1</v>
      </c>
      <c r="G9">
        <f t="shared" ref="G9:G14" si="1">F9+B9</f>
        <v>0</v>
      </c>
    </row>
    <row r="10" spans="1:7" x14ac:dyDescent="0.25">
      <c r="A10" s="18" t="s">
        <v>9</v>
      </c>
      <c r="C10" s="8"/>
      <c r="D10" s="8">
        <f t="shared" si="0"/>
        <v>0</v>
      </c>
      <c r="E10" s="20">
        <f>1+E9</f>
        <v>2</v>
      </c>
      <c r="G10">
        <f t="shared" si="1"/>
        <v>0</v>
      </c>
    </row>
    <row r="11" spans="1:7" x14ac:dyDescent="0.25">
      <c r="A11" s="18" t="s">
        <v>10</v>
      </c>
      <c r="C11" s="8"/>
      <c r="D11" s="8">
        <f t="shared" si="0"/>
        <v>0</v>
      </c>
      <c r="E11" s="20">
        <f>1+E10</f>
        <v>3</v>
      </c>
      <c r="G11">
        <f t="shared" si="1"/>
        <v>0</v>
      </c>
    </row>
    <row r="12" spans="1:7" x14ac:dyDescent="0.25">
      <c r="A12" s="18" t="s">
        <v>72</v>
      </c>
      <c r="C12" s="8"/>
      <c r="D12" s="8">
        <f t="shared" si="0"/>
        <v>0</v>
      </c>
      <c r="E12" s="20">
        <f>1+E11</f>
        <v>4</v>
      </c>
      <c r="G12">
        <f t="shared" si="1"/>
        <v>0</v>
      </c>
    </row>
    <row r="13" spans="1:7" x14ac:dyDescent="0.25">
      <c r="A13" s="18" t="s">
        <v>11</v>
      </c>
      <c r="C13" s="8"/>
      <c r="D13" s="8">
        <f t="shared" si="0"/>
        <v>0</v>
      </c>
      <c r="E13" s="20">
        <f>1+E12</f>
        <v>5</v>
      </c>
      <c r="G13">
        <f t="shared" si="1"/>
        <v>0</v>
      </c>
    </row>
    <row r="14" spans="1:7" x14ac:dyDescent="0.25">
      <c r="A14" s="18" t="s">
        <v>13</v>
      </c>
      <c r="C14" s="8"/>
      <c r="D14" s="8">
        <f t="shared" si="0"/>
        <v>0</v>
      </c>
      <c r="E14" s="20">
        <f>1+E13</f>
        <v>6</v>
      </c>
      <c r="G14">
        <f t="shared" si="1"/>
        <v>0</v>
      </c>
    </row>
    <row r="15" spans="1:7" x14ac:dyDescent="0.25">
      <c r="A15" s="18"/>
      <c r="C15" s="8"/>
      <c r="E15" s="20"/>
    </row>
    <row r="16" spans="1:7" ht="18.75" x14ac:dyDescent="0.3">
      <c r="A16" s="19" t="s">
        <v>20</v>
      </c>
      <c r="C16" s="8"/>
      <c r="E16" s="20"/>
    </row>
    <row r="17" spans="1:7" x14ac:dyDescent="0.25">
      <c r="A17" s="18" t="s">
        <v>37</v>
      </c>
      <c r="C17" s="8"/>
      <c r="D17" s="8">
        <f>ABS($G$1-C17)</f>
        <v>0</v>
      </c>
      <c r="E17" s="20">
        <v>1</v>
      </c>
      <c r="G17">
        <f>F17+B17</f>
        <v>0</v>
      </c>
    </row>
    <row r="18" spans="1:7" x14ac:dyDescent="0.25">
      <c r="A18" s="18" t="s">
        <v>93</v>
      </c>
      <c r="C18" s="8"/>
      <c r="D18" s="8">
        <f>ABS($G$1-C18)</f>
        <v>0</v>
      </c>
      <c r="E18" s="20">
        <v>2</v>
      </c>
      <c r="G18">
        <f>F18+B18</f>
        <v>0</v>
      </c>
    </row>
    <row r="19" spans="1:7" x14ac:dyDescent="0.25">
      <c r="A19" s="18"/>
      <c r="C19" s="8"/>
      <c r="E19" s="20"/>
    </row>
    <row r="20" spans="1:7" x14ac:dyDescent="0.25">
      <c r="A20" s="18"/>
      <c r="C20" s="8"/>
      <c r="E20" s="20"/>
    </row>
    <row r="21" spans="1:7" x14ac:dyDescent="0.25">
      <c r="A21" s="18" t="s">
        <v>108</v>
      </c>
      <c r="C21" s="8"/>
      <c r="D21" s="8">
        <f t="shared" ref="D21:D29" si="2">ABS($G$1-C21)</f>
        <v>0</v>
      </c>
      <c r="E21" s="20">
        <v>1</v>
      </c>
      <c r="G21">
        <f t="shared" ref="G21:G29" si="3">F21+B21</f>
        <v>0</v>
      </c>
    </row>
    <row r="22" spans="1:7" x14ac:dyDescent="0.25">
      <c r="A22" s="18" t="s">
        <v>64</v>
      </c>
      <c r="C22" s="8"/>
      <c r="D22" s="8">
        <f t="shared" si="2"/>
        <v>0</v>
      </c>
      <c r="E22" s="20">
        <f>1+E21</f>
        <v>2</v>
      </c>
      <c r="G22">
        <f t="shared" si="3"/>
        <v>0</v>
      </c>
    </row>
    <row r="23" spans="1:7" x14ac:dyDescent="0.25">
      <c r="A23" s="18" t="s">
        <v>99</v>
      </c>
      <c r="C23" s="8"/>
      <c r="D23" s="8">
        <f t="shared" si="2"/>
        <v>0</v>
      </c>
      <c r="E23" s="20">
        <f t="shared" ref="E23:E29" si="4">1+E22</f>
        <v>3</v>
      </c>
      <c r="G23">
        <f t="shared" si="3"/>
        <v>0</v>
      </c>
    </row>
    <row r="24" spans="1:7" x14ac:dyDescent="0.25">
      <c r="A24" s="18" t="s">
        <v>23</v>
      </c>
      <c r="C24" s="8"/>
      <c r="D24" s="8">
        <f t="shared" si="2"/>
        <v>0</v>
      </c>
      <c r="E24" s="20">
        <f t="shared" si="4"/>
        <v>4</v>
      </c>
      <c r="G24">
        <f t="shared" si="3"/>
        <v>0</v>
      </c>
    </row>
    <row r="25" spans="1:7" x14ac:dyDescent="0.25">
      <c r="A25" s="18" t="s">
        <v>33</v>
      </c>
      <c r="C25" s="8"/>
      <c r="D25" s="8">
        <f t="shared" si="2"/>
        <v>0</v>
      </c>
      <c r="E25" s="20">
        <f t="shared" si="4"/>
        <v>5</v>
      </c>
      <c r="G25">
        <f t="shared" si="3"/>
        <v>0</v>
      </c>
    </row>
    <row r="26" spans="1:7" x14ac:dyDescent="0.25">
      <c r="A26" s="18" t="s">
        <v>73</v>
      </c>
      <c r="C26" s="8"/>
      <c r="D26" s="8">
        <f t="shared" si="2"/>
        <v>0</v>
      </c>
      <c r="E26" s="20">
        <f t="shared" si="4"/>
        <v>6</v>
      </c>
      <c r="G26">
        <f t="shared" si="3"/>
        <v>0</v>
      </c>
    </row>
    <row r="27" spans="1:7" x14ac:dyDescent="0.25">
      <c r="A27" s="18" t="s">
        <v>31</v>
      </c>
      <c r="C27" s="8"/>
      <c r="D27" s="8">
        <f t="shared" si="2"/>
        <v>0</v>
      </c>
      <c r="E27" s="20">
        <f t="shared" si="4"/>
        <v>7</v>
      </c>
      <c r="G27">
        <f t="shared" si="3"/>
        <v>0</v>
      </c>
    </row>
    <row r="28" spans="1:7" x14ac:dyDescent="0.25">
      <c r="A28" s="18" t="s">
        <v>35</v>
      </c>
      <c r="C28" s="8"/>
      <c r="D28" s="8">
        <f t="shared" si="2"/>
        <v>0</v>
      </c>
      <c r="E28" s="20">
        <f t="shared" si="4"/>
        <v>8</v>
      </c>
      <c r="G28">
        <f t="shared" si="3"/>
        <v>0</v>
      </c>
    </row>
    <row r="29" spans="1:7" x14ac:dyDescent="0.25">
      <c r="A29" s="18" t="s">
        <v>67</v>
      </c>
      <c r="C29" s="8"/>
      <c r="D29" s="8">
        <f t="shared" si="2"/>
        <v>0</v>
      </c>
      <c r="E29" s="20">
        <f t="shared" si="4"/>
        <v>9</v>
      </c>
      <c r="G29">
        <f t="shared" si="3"/>
        <v>0</v>
      </c>
    </row>
    <row r="30" spans="1:7" x14ac:dyDescent="0.25">
      <c r="A30" s="18" t="s">
        <v>91</v>
      </c>
      <c r="C30" s="8"/>
      <c r="E30" s="20" t="s">
        <v>92</v>
      </c>
      <c r="G30">
        <f>F30+B30</f>
        <v>0</v>
      </c>
    </row>
  </sheetData>
  <sortState xmlns:xlrd2="http://schemas.microsoft.com/office/spreadsheetml/2017/richdata2" ref="A21:D29">
    <sortCondition ref="D21:D2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483B-0FA8-46F6-B57F-08895C8EC34D}">
  <dimension ref="A1:E28"/>
  <sheetViews>
    <sheetView workbookViewId="0">
      <selection activeCell="B9" sqref="B9:B25"/>
    </sheetView>
  </sheetViews>
  <sheetFormatPr defaultRowHeight="15" x14ac:dyDescent="0.25"/>
  <cols>
    <col min="1" max="1" width="16.42578125" customWidth="1"/>
    <col min="2" max="2" width="9.5703125" customWidth="1"/>
    <col min="3" max="3" width="10.85546875" style="8" customWidth="1"/>
    <col min="5" max="5" width="11.5703125" customWidth="1"/>
  </cols>
  <sheetData>
    <row r="1" spans="1:5" x14ac:dyDescent="0.25">
      <c r="C1" s="8" t="s">
        <v>115</v>
      </c>
    </row>
    <row r="4" spans="1:5" ht="18.75" x14ac:dyDescent="0.3">
      <c r="A4" s="1" t="s">
        <v>0</v>
      </c>
      <c r="B4" s="12" t="s">
        <v>4</v>
      </c>
      <c r="C4" s="13" t="s">
        <v>110</v>
      </c>
      <c r="D4" s="12" t="s">
        <v>54</v>
      </c>
      <c r="E4" s="12" t="s">
        <v>90</v>
      </c>
    </row>
    <row r="5" spans="1:5" x14ac:dyDescent="0.25">
      <c r="A5" s="18" t="s">
        <v>109</v>
      </c>
      <c r="B5" s="21"/>
      <c r="C5" s="12" t="s">
        <v>92</v>
      </c>
      <c r="D5" s="12"/>
      <c r="E5" s="12">
        <f>D5+B5</f>
        <v>0</v>
      </c>
    </row>
    <row r="6" spans="1:5" x14ac:dyDescent="0.25">
      <c r="A6" s="18"/>
      <c r="B6" s="21"/>
      <c r="C6" s="13"/>
      <c r="D6" s="12"/>
      <c r="E6" s="12"/>
    </row>
    <row r="7" spans="1:5" x14ac:dyDescent="0.25">
      <c r="A7" s="18"/>
      <c r="B7" s="21"/>
      <c r="C7" s="13"/>
      <c r="D7" s="12"/>
      <c r="E7" s="12"/>
    </row>
    <row r="8" spans="1:5" x14ac:dyDescent="0.25">
      <c r="A8" s="18"/>
      <c r="B8" s="21"/>
      <c r="C8" s="13"/>
      <c r="D8" s="12"/>
      <c r="E8" s="12"/>
    </row>
    <row r="9" spans="1:5" x14ac:dyDescent="0.25">
      <c r="A9" s="18" t="s">
        <v>103</v>
      </c>
      <c r="B9" s="21"/>
      <c r="C9" s="13">
        <v>4.3993055555555556E-2</v>
      </c>
      <c r="D9" s="12"/>
      <c r="E9" s="12">
        <f t="shared" ref="E9:E14" si="0">D9+B9</f>
        <v>0</v>
      </c>
    </row>
    <row r="10" spans="1:5" x14ac:dyDescent="0.25">
      <c r="A10" s="18" t="s">
        <v>9</v>
      </c>
      <c r="B10" s="21"/>
      <c r="C10" s="13">
        <v>4.4004629629629623E-2</v>
      </c>
      <c r="D10" s="12"/>
      <c r="E10" s="12">
        <f t="shared" si="0"/>
        <v>0</v>
      </c>
    </row>
    <row r="11" spans="1:5" x14ac:dyDescent="0.25">
      <c r="A11" s="18" t="s">
        <v>11</v>
      </c>
      <c r="B11" s="21"/>
      <c r="C11" s="13">
        <v>2.1208333333333331</v>
      </c>
      <c r="D11" s="12"/>
      <c r="E11" s="12">
        <f t="shared" si="0"/>
        <v>0</v>
      </c>
    </row>
    <row r="12" spans="1:5" x14ac:dyDescent="0.25">
      <c r="A12" s="18" t="s">
        <v>13</v>
      </c>
      <c r="B12" s="21"/>
      <c r="C12" s="13">
        <v>2.1215277777777777</v>
      </c>
      <c r="D12" s="12"/>
      <c r="E12" s="12">
        <f t="shared" si="0"/>
        <v>0</v>
      </c>
    </row>
    <row r="13" spans="1:5" x14ac:dyDescent="0.25">
      <c r="A13" s="18" t="s">
        <v>10</v>
      </c>
      <c r="B13" s="21"/>
      <c r="C13" s="13">
        <v>2.2361111111111112</v>
      </c>
      <c r="D13" s="12"/>
      <c r="E13" s="12">
        <f t="shared" si="0"/>
        <v>0</v>
      </c>
    </row>
    <row r="14" spans="1:5" x14ac:dyDescent="0.25">
      <c r="A14" s="18" t="s">
        <v>72</v>
      </c>
      <c r="B14" s="21"/>
      <c r="C14" s="13">
        <v>2.2368055555555553</v>
      </c>
      <c r="D14" s="12"/>
      <c r="E14" s="12">
        <f t="shared" si="0"/>
        <v>0</v>
      </c>
    </row>
    <row r="15" spans="1:5" x14ac:dyDescent="0.25">
      <c r="A15" s="18"/>
      <c r="B15" s="21"/>
      <c r="C15" s="13"/>
      <c r="D15" s="12"/>
      <c r="E15" s="12"/>
    </row>
    <row r="16" spans="1:5" ht="18.75" x14ac:dyDescent="0.3">
      <c r="A16" s="19" t="s">
        <v>20</v>
      </c>
      <c r="B16" s="19"/>
      <c r="C16" s="13"/>
      <c r="D16" s="12"/>
      <c r="E16" s="12"/>
    </row>
    <row r="17" spans="1:5" x14ac:dyDescent="0.25">
      <c r="A17" s="18" t="s">
        <v>59</v>
      </c>
      <c r="B17" s="21"/>
      <c r="C17" s="12" t="s">
        <v>92</v>
      </c>
      <c r="D17" s="12"/>
      <c r="E17" s="12">
        <f>D17+B17</f>
        <v>0</v>
      </c>
    </row>
    <row r="18" spans="1:5" x14ac:dyDescent="0.25">
      <c r="A18" s="18"/>
      <c r="B18" s="21"/>
      <c r="D18" s="12"/>
      <c r="E18" s="12"/>
    </row>
    <row r="19" spans="1:5" x14ac:dyDescent="0.25">
      <c r="A19" s="18"/>
      <c r="B19" s="21"/>
      <c r="C19" s="13"/>
      <c r="D19" s="12"/>
      <c r="E19" s="12"/>
    </row>
    <row r="20" spans="1:5" x14ac:dyDescent="0.25">
      <c r="A20" s="18"/>
      <c r="B20" s="21"/>
      <c r="C20" s="13"/>
      <c r="D20" s="12"/>
      <c r="E20" s="12"/>
    </row>
    <row r="21" spans="1:5" x14ac:dyDescent="0.25">
      <c r="A21" s="18" t="s">
        <v>23</v>
      </c>
      <c r="B21" s="21"/>
      <c r="C21" s="13">
        <v>1.1548611111111111</v>
      </c>
      <c r="D21" s="12"/>
      <c r="E21" s="12">
        <f>D21+B21</f>
        <v>0</v>
      </c>
    </row>
    <row r="22" spans="1:5" x14ac:dyDescent="0.25">
      <c r="A22" s="18" t="s">
        <v>64</v>
      </c>
      <c r="B22" s="21"/>
      <c r="C22" s="13">
        <v>1.1645833333333333</v>
      </c>
      <c r="D22" s="12"/>
      <c r="E22" s="12">
        <f>D22+B22</f>
        <v>0</v>
      </c>
    </row>
    <row r="23" spans="1:5" x14ac:dyDescent="0.25">
      <c r="A23" s="18" t="s">
        <v>33</v>
      </c>
      <c r="B23" s="21"/>
      <c r="C23" s="13">
        <v>1.3388888888888888</v>
      </c>
      <c r="D23" s="12"/>
      <c r="E23" s="12">
        <f>D23+B23</f>
        <v>0</v>
      </c>
    </row>
    <row r="24" spans="1:5" x14ac:dyDescent="0.25">
      <c r="A24" s="18" t="s">
        <v>108</v>
      </c>
      <c r="B24" s="21"/>
      <c r="C24" s="13">
        <v>1.3479166666666667</v>
      </c>
      <c r="D24" s="12"/>
      <c r="E24" s="12">
        <f>D24+B24</f>
        <v>0</v>
      </c>
    </row>
    <row r="25" spans="1:5" x14ac:dyDescent="0.25">
      <c r="A25" s="18" t="s">
        <v>31</v>
      </c>
      <c r="B25" s="21"/>
      <c r="C25" s="13">
        <v>1.5451388888888891</v>
      </c>
      <c r="D25" s="12"/>
      <c r="E25" s="12">
        <f>D25+B25</f>
        <v>0</v>
      </c>
    </row>
    <row r="26" spans="1:5" x14ac:dyDescent="0.25">
      <c r="A26" s="18"/>
      <c r="B26" s="18"/>
      <c r="D26" s="12"/>
    </row>
    <row r="27" spans="1:5" x14ac:dyDescent="0.25">
      <c r="A27" s="18"/>
      <c r="B27" s="18"/>
    </row>
    <row r="28" spans="1:5" x14ac:dyDescent="0.25">
      <c r="A28" s="18"/>
      <c r="B28" s="18"/>
    </row>
  </sheetData>
  <sortState xmlns:xlrd2="http://schemas.microsoft.com/office/spreadsheetml/2017/richdata2" ref="A21:C25">
    <sortCondition ref="C21:C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Jan 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Dec-Final</vt:lpstr>
      <vt:lpstr>2018 Total Points</vt:lpstr>
      <vt:lpstr>Number Events Completed</vt:lpstr>
      <vt:lpstr>Summer Track Needs</vt:lpstr>
      <vt:lpstr>'Dec-Final'!Print_Area</vt:lpstr>
      <vt:lpstr>Mar!Print_Area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jmbha</dc:creator>
  <cp:lastModifiedBy>jmbha</cp:lastModifiedBy>
  <cp:lastPrinted>2019-05-06T02:59:06Z</cp:lastPrinted>
  <dcterms:created xsi:type="dcterms:W3CDTF">2018-01-20T18:41:02Z</dcterms:created>
  <dcterms:modified xsi:type="dcterms:W3CDTF">2019-06-01T19:06:20Z</dcterms:modified>
</cp:coreProperties>
</file>